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7500" windowHeight="15580" activeTab="0"/>
  </bookViews>
  <sheets>
    <sheet name="DATOS HIST RADIO" sheetId="1" r:id="rId1"/>
    <sheet name="DICCIONARIO" sheetId="2" r:id="rId2"/>
    <sheet name="DATOS HOSP" sheetId="3" state="hidden" r:id="rId3"/>
  </sheets>
  <definedNames>
    <definedName name="_xlnm._FilterDatabase" localSheetId="0" hidden="1">'DATOS HIST RADIO'!$A$1:$BQ$1</definedName>
  </definedNames>
  <calcPr fullCalcOnLoad="1"/>
</workbook>
</file>

<file path=xl/sharedStrings.xml><?xml version="1.0" encoding="utf-8"?>
<sst xmlns="http://schemas.openxmlformats.org/spreadsheetml/2006/main" count="447" uniqueCount="206">
  <si>
    <t>HOSPITAL</t>
  </si>
  <si>
    <t>SEXO</t>
  </si>
  <si>
    <t>TIPO TRAT</t>
  </si>
  <si>
    <t>INTENCION TRAT</t>
  </si>
  <si>
    <t>RAD EXT</t>
  </si>
  <si>
    <t>MOTIVO NO RAD EXT</t>
  </si>
  <si>
    <t>TIPO RT EXT</t>
  </si>
  <si>
    <t>NUM SESIONES</t>
  </si>
  <si>
    <t>DOSIS SESION</t>
  </si>
  <si>
    <t>DOSIS T TUMOR</t>
  </si>
  <si>
    <t>BRAQUITERAPIA</t>
  </si>
  <si>
    <t>NUM APLICACIONES</t>
  </si>
  <si>
    <t>NUM FRACCIONES</t>
  </si>
  <si>
    <t>ESTADO ULT REV</t>
  </si>
  <si>
    <t>FRACASO</t>
  </si>
  <si>
    <t>F FRACASO</t>
  </si>
  <si>
    <t>COMPLICACIONES</t>
  </si>
  <si>
    <t>CONTROL REGIONAL</t>
  </si>
  <si>
    <t>CONTROL ENFERMEDAD</t>
  </si>
  <si>
    <t>ESTADO PACIENTE</t>
  </si>
  <si>
    <t>F NAC</t>
  </si>
  <si>
    <t>F DIAG</t>
  </si>
  <si>
    <t>F  PRIM TRAT</t>
  </si>
  <si>
    <t>F LLEGADA PROP</t>
  </si>
  <si>
    <t>F ULT REV</t>
  </si>
  <si>
    <t>M</t>
  </si>
  <si>
    <t>RADIOTERAPIA</t>
  </si>
  <si>
    <t>SI</t>
  </si>
  <si>
    <t>NO</t>
  </si>
  <si>
    <t>F INI RAD EXT</t>
  </si>
  <si>
    <t>F FIN RAD EXT</t>
  </si>
  <si>
    <t>Muerte con enfermedad</t>
  </si>
  <si>
    <t>No</t>
  </si>
  <si>
    <t>CONTROL LOCAL</t>
  </si>
  <si>
    <t>F FRACASO LOCAL</t>
  </si>
  <si>
    <t>F FRACASO REGIONAL</t>
  </si>
  <si>
    <t>F DEFUNCIÓN</t>
  </si>
  <si>
    <t>ID PAC</t>
  </si>
  <si>
    <t>TIPO BRAQU</t>
  </si>
  <si>
    <t>F PRIM BRAQU</t>
  </si>
  <si>
    <t>COD LOCALIZACIÓN</t>
  </si>
  <si>
    <t>174</t>
  </si>
  <si>
    <t>ESTADIO C_T</t>
  </si>
  <si>
    <t>ESTADIO C_N</t>
  </si>
  <si>
    <t>ESTADIO C_M</t>
  </si>
  <si>
    <t>ESTADIO C_ESTADIO</t>
  </si>
  <si>
    <t>ESTADIO P_T</t>
  </si>
  <si>
    <t>ESTADIO P_N</t>
  </si>
  <si>
    <t>ESTADIO P_ESTADIO</t>
  </si>
  <si>
    <t>F  SIM RAD</t>
  </si>
  <si>
    <t>X</t>
  </si>
  <si>
    <t>is</t>
  </si>
  <si>
    <t>IB</t>
  </si>
  <si>
    <t>C</t>
  </si>
  <si>
    <t>TipoCampo</t>
  </si>
  <si>
    <t>DescripcionCampo</t>
  </si>
  <si>
    <t>BloqueDatos</t>
  </si>
  <si>
    <t>Información General</t>
  </si>
  <si>
    <t>Radioterapia Externa</t>
  </si>
  <si>
    <t>Tamaño</t>
  </si>
  <si>
    <t>Braquiterapia</t>
  </si>
  <si>
    <t>Seguimiento</t>
  </si>
  <si>
    <t>Complicaciones Tardías</t>
  </si>
  <si>
    <t>Datos Cálculo Control Supervivencia</t>
  </si>
  <si>
    <t>Ejemplo</t>
  </si>
  <si>
    <t>Nota</t>
  </si>
  <si>
    <t>Código del Hospital</t>
  </si>
  <si>
    <t>01</t>
  </si>
  <si>
    <t>CodHospital || CodHistClinica o CodPaciente || Código Reirradiación</t>
  </si>
  <si>
    <t>Fecha de nacimiento del paciente</t>
  </si>
  <si>
    <t>Sexo del paciente V (Varón) / M (Mujer)</t>
  </si>
  <si>
    <t>F PRIM ORT</t>
  </si>
  <si>
    <t>Fecha de la primera visita en Oncología Radioterápica</t>
  </si>
  <si>
    <t>Código diagnóstico anatomo-patológico</t>
  </si>
  <si>
    <t>Código de Estadio Clínico T</t>
  </si>
  <si>
    <t>Código de Estadio Clínico N</t>
  </si>
  <si>
    <t>Código de Estadio Clínico M</t>
  </si>
  <si>
    <t>Código de Estadio Patológico pT</t>
  </si>
  <si>
    <t>Código de Estadio Patológico pN</t>
  </si>
  <si>
    <t>ESTADIO P_M</t>
  </si>
  <si>
    <t>Código de Estadio Patológico pM</t>
  </si>
  <si>
    <t>ESTADIO_P_TIPRESEC</t>
  </si>
  <si>
    <t>TIP TRAT PALIATIVO</t>
  </si>
  <si>
    <t>Radioterapia Externa SI o NO</t>
  </si>
  <si>
    <t>Si Radioterapia Externa = NO, entonces se informa el motivo del no tratamiento</t>
  </si>
  <si>
    <t>Fecha de inicio de la radioterapia externa</t>
  </si>
  <si>
    <t>Fecha de fin de la radioterapia externa</t>
  </si>
  <si>
    <t>Número de sesiones de tratamiento</t>
  </si>
  <si>
    <t>Dosis por sesión (cGy)</t>
  </si>
  <si>
    <t>Dosis total al tumor (cGy)</t>
  </si>
  <si>
    <t>Braquiterapia SI o NO</t>
  </si>
  <si>
    <t>Fecha de la primera aplicación de braquiterapia</t>
  </si>
  <si>
    <t>Número de aplicaciones de braquiterapia</t>
  </si>
  <si>
    <t>Número de fracciones de braquiterapia</t>
  </si>
  <si>
    <t>DOSIS T BRQ</t>
  </si>
  <si>
    <t>Dosis total braquiterapia</t>
  </si>
  <si>
    <t>Fecha del último seguimiento o revisión</t>
  </si>
  <si>
    <t>Estado de la última revisión</t>
  </si>
  <si>
    <t>Fracaso SI o NO</t>
  </si>
  <si>
    <t>TIPO FRACASO</t>
  </si>
  <si>
    <t>Si FRACASO = SI, entonces se informa este campo con el tipo de fracaso</t>
  </si>
  <si>
    <t>Complicaciones Tardías SI o NO</t>
  </si>
  <si>
    <t>TIPO CTCAE COMPL1</t>
  </si>
  <si>
    <t>FECHA INI COMPL1</t>
  </si>
  <si>
    <t>Si existen complicaciones tardías, indicamos el tipo de complicación 1</t>
  </si>
  <si>
    <t>Fecha de aparición de la complicación 1</t>
  </si>
  <si>
    <t>FECHA FIN COMPL1</t>
  </si>
  <si>
    <t>Fecha de curación de la complicación 1</t>
  </si>
  <si>
    <t>GRAD MAX COMPL1</t>
  </si>
  <si>
    <t>Grado máximo de la complicación 1</t>
  </si>
  <si>
    <t>Complicaciones Tardías - Complicación 1</t>
  </si>
  <si>
    <t>Complicaciones Tardías - Complicación 2</t>
  </si>
  <si>
    <t>Complicaciones Tardías - Complicación 3</t>
  </si>
  <si>
    <t>TIPO CTCAE COMPL2</t>
  </si>
  <si>
    <t>FECHA INI COMPL2</t>
  </si>
  <si>
    <t>FECHA FIN COMPL2</t>
  </si>
  <si>
    <t>GRAD MAX COMPL2</t>
  </si>
  <si>
    <t>Si existen complicaciones tardías, indicamos el tipo de complicación 2</t>
  </si>
  <si>
    <t>Fecha de aparición de la complicación 2</t>
  </si>
  <si>
    <t>TIPO CTCAE COMPL3</t>
  </si>
  <si>
    <t>FECHA INI COMPL3</t>
  </si>
  <si>
    <t>FECHA FIN COMPL3</t>
  </si>
  <si>
    <t>GRAD MAX COMPL3</t>
  </si>
  <si>
    <t>F APARECE ENF</t>
  </si>
  <si>
    <t>Tipo de Objeto</t>
  </si>
  <si>
    <t>POBL ASIG SERV ORT</t>
  </si>
  <si>
    <t>Población asignada al servicio ORT</t>
  </si>
  <si>
    <t>Número de cánceres registrados en el hospital</t>
  </si>
  <si>
    <t>NUM CANCER REG X HOSP</t>
  </si>
  <si>
    <t>POBL TOTAL SERV ORT</t>
  </si>
  <si>
    <t>Total a nivel nacional de población asignada a los servicios ORT de los diferentes hospitales</t>
  </si>
  <si>
    <t>NUM TOTAL CANCER</t>
  </si>
  <si>
    <t>Número total de cánceres registrados a nivel nacional</t>
  </si>
  <si>
    <t>NOMBRE DATOS</t>
  </si>
  <si>
    <t>Datos Generales</t>
  </si>
  <si>
    <t>01 / 000002 / 01</t>
  </si>
  <si>
    <t>COD DIAGNOSTICO AP</t>
  </si>
  <si>
    <t>R0</t>
  </si>
  <si>
    <t>Radioterapia paliativa hemostática</t>
  </si>
  <si>
    <t>Paliativo</t>
  </si>
  <si>
    <t>Rechazo por el paciente durante el tratamiento</t>
  </si>
  <si>
    <t>Intersticial ginecológica</t>
  </si>
  <si>
    <t>Local + Regional</t>
  </si>
  <si>
    <t>MUERTO</t>
  </si>
  <si>
    <t>Atributos Paciente</t>
  </si>
  <si>
    <t>Atributos Servicio</t>
  </si>
  <si>
    <t>Cuando los datos se carguen vía portal web, el usuario que se defina para cada servicio tendrá asociado la información del centro, por lo que el fichero definitivo no será necesario que disponga del código de hospital</t>
  </si>
  <si>
    <t>Aplica lo mismo: el formato definitivo de este campo será CodHistClinica o CodPaciente || Código Reirradiación</t>
  </si>
  <si>
    <t>Opcional</t>
  </si>
  <si>
    <t>Si Radioterapia Externa = SI, todos estos campos deberían estar informados</t>
  </si>
  <si>
    <t>Si Braquiterapia = SI, todos estos campos deberían estar informados</t>
  </si>
  <si>
    <t>SI FRACASO = SI, Fecha del fracaso</t>
  </si>
  <si>
    <t>Si Fracaso = SI, todos estos campos deberían estar informados</t>
  </si>
  <si>
    <t>Si COMPLICACIONES = SI, todos estos campos deberían estar informados, al menos los de la COMPLICACIÓN 1</t>
  </si>
  <si>
    <t>Fecha de curación de la complicación 2</t>
  </si>
  <si>
    <t>Grado máximo de la complicación 2</t>
  </si>
  <si>
    <t>Si existen complicaciones tardías, indicamos el tipo de complicación 3</t>
  </si>
  <si>
    <t>Fecha de aparición de la complicación 3</t>
  </si>
  <si>
    <t>Fecha de curación de la complicación 3</t>
  </si>
  <si>
    <t>Grado máximo de la complicación 3</t>
  </si>
  <si>
    <t>Alfanumérico</t>
  </si>
  <si>
    <t>Fecha</t>
  </si>
  <si>
    <t>Numérico</t>
  </si>
  <si>
    <t>COD POSTAL</t>
  </si>
  <si>
    <t>Código postal de donde reside el paciente</t>
  </si>
  <si>
    <t>Fecha en la que se realiza la biopsia, la primera exéresis tumoral o la imagen radiológica de malignidad</t>
  </si>
  <si>
    <t>Fecha del primer tratamiento específico</t>
  </si>
  <si>
    <t>Tipos de tratamiento paliativo: Metástasis óseas, metástasis cerebrales, metástasis ganglionares, metástasis hepáticas, compresión medular, síndrome de vena cava, radioterapia paliativa hemostática, radioterapia paliativa sintomática visceral, otra</t>
  </si>
  <si>
    <t>Fecha en que se realiza la simulación o el TAC de simulación</t>
  </si>
  <si>
    <t>SI CONTROL ENFERMEDAD = 'SI', Fecha Aparece Enfermedad</t>
  </si>
  <si>
    <t>SI CONTROL REGIONAL = 'SI', Fecha de Fracaso Regional</t>
  </si>
  <si>
    <t>SI CONTROL LOCAL = 'SI', Fecha de Fracaso Local</t>
  </si>
  <si>
    <t>Número total de consultas de primera visita durante el año</t>
  </si>
  <si>
    <t>NUM PRIM VISITA</t>
  </si>
  <si>
    <t>Número de consultas de pacientes en tratamiento realizadas durante el año</t>
  </si>
  <si>
    <t>Número de consultas de revisión tras el tratamiento</t>
  </si>
  <si>
    <t>NUM CONS REV POSTTTO</t>
  </si>
  <si>
    <t>NUM CONS TTO ANYO</t>
  </si>
  <si>
    <t>Número de estancias hospitalarias</t>
  </si>
  <si>
    <t>NUM ESTANCIAS HOSP</t>
  </si>
  <si>
    <t>Número de tratamientos de hospital de día</t>
  </si>
  <si>
    <t>NUM TTO HOSPDIA</t>
  </si>
  <si>
    <t>ECOG</t>
  </si>
  <si>
    <t>Tipo de Estadiaje (Clínico, Patológico, Ambos)</t>
  </si>
  <si>
    <t>Escala de calidad de vida Eastern Cooperative Oncology Group. La escala ECOG valora la evolución de las capacidades del paciente en su vida diaria manteniendo al máximo su autonomía. La escala ECOG se puntúa de 0 a 5.</t>
  </si>
  <si>
    <t>ESTADIO</t>
  </si>
  <si>
    <t>Tipo de primer tratamiento realizado (CIRUGÍA, RADIOTERAPIA, QUIMIOTERAPIA, HORMONOTERAPIA, AGENTES BIOLÓGICOS)</t>
  </si>
  <si>
    <t>SI ESTADO ULT REV es Muerte, Fecha Defunción</t>
  </si>
  <si>
    <t>RITMO TRAT</t>
  </si>
  <si>
    <t>Número de sesiones por semana</t>
  </si>
  <si>
    <t>Agrupados</t>
  </si>
  <si>
    <t>F PROPUESTA</t>
  </si>
  <si>
    <t>Fecha de llegada de la propuesta de radioterapia al Servicio de ORT o que el servicio conoce la indicación de tratamiento de radioterapia.</t>
  </si>
  <si>
    <t>Código Topográfico CIE10 o CIE-9 de localización (preferible CIE10)</t>
  </si>
  <si>
    <t>Fecha del comité en que se decide la indicación de tratamiento de radioterapia o la fecha de la petición de la consulta o la propuesta de ORT</t>
  </si>
  <si>
    <t>Código de Estadio Clínico</t>
  </si>
  <si>
    <t>Código de Estadio Patológico</t>
  </si>
  <si>
    <t>Resto tumoral tras la cirugía (R0: Resección completa sin restos, R1: Restos microscópicos, R2: Restos macroscópicos)</t>
  </si>
  <si>
    <t>Intención del tratamiento: Paliativo, curativo radical, curativo neoadyuvante, curativo adyuvante. Rescate, re-irradiación) Los curativos radicales pueden ser: sin tratamiento asociado, concomitante con QT, concomitante HT, concomitante con agente biológico, concomitante con inmunoterapia.</t>
  </si>
  <si>
    <t>Si el tratamiento es paliativo, este campo de indicar que tipo de paliativo: Metástasis óseas, metástasis cerebrales, metástasis ganglionares, metástasis hepáticas, compresión medular, síndrome de vena cava, radioterapia paliativa hemostática, radioterapia paliativa sintomática visceral, otra.</t>
  </si>
  <si>
    <t>Motivos no tratamiento: No indicación de radioterapia externa, Carecer de la técnica, Deterioro del paciente durante el tratamiento, EXITUS antes del tratamiento, EXITUS durante el tratamiento, Rechazo del tratamiento por el paciente antes de empezar, Rechazo por el paciente durante el tratamiento, Remitido a otro centro para tratamiento, Imposibilidad técnica o no cumplimiento criterios dosimétricos, Consulta por 2ª opinion.</t>
  </si>
  <si>
    <t>Especificar el tipo  de radioterapia externa utilizado: Campo directo, RTC-3D, RTC-3D+IGRT, IMRT, IMRT+IGRT, RT volumétrica, RT volumétrica +IGRT, Radiocirugía, Radiocirugía de MAV, RT estereotáxica fraccionada craneal, Irradiación cráneo-espinal, SBRT, TSEI (irradiación total de piel), TBI, RT pediátrica, Radioterapia intraoperatoria.</t>
  </si>
  <si>
    <t xml:space="preserve">Tipo de braquiterapia: Endocavitaria de Fondo vaginal; Endocavitaria Ginecológica completa; Endocavitaria Bronquial; Endocavitaria Esofágica;Endocavitaria Nasofaringe; Intersticial de Cabeza y cuello; Intersticial ginecológica; Intersticial  de mama;  Intersticial  de piel; Intersticial de Próstata con semillas I125; Intersticial de Próstata de alta tasa; Ocular; Introperatoria;  Plexioterapia  de epiteliomas; Plexioterapia de lesiones parpebrales; Plexioterapia de pterigium; Plexioterapia de queloides: </t>
  </si>
  <si>
    <t>Intencion Braquiterapia</t>
  </si>
  <si>
    <t>Exclusiva, Complementaria con RT externa, Rescate, Paliativa, Re-irradiación</t>
  </si>
  <si>
    <t>INTENCION BRAQU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</si>
</sst>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0.0"/>
  </numFmts>
  <fonts count="45">
    <font>
      <sz val="11"/>
      <color theme="1"/>
      <name val="Calibri"/>
      <family val="2"/>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name val="Calibri"/>
      <family val="2"/>
    </font>
    <font>
      <sz val="11"/>
      <color indexed="22"/>
      <name val="Calibri"/>
      <family val="2"/>
    </font>
    <font>
      <sz val="10"/>
      <color indexed="8"/>
      <name val="Arial"/>
      <family val="2"/>
    </font>
    <font>
      <b/>
      <sz val="11"/>
      <name val="Calibri"/>
      <family val="2"/>
    </font>
    <font>
      <sz val="11"/>
      <color indexed="57"/>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theme="0" tint="-0.1499900072813034"/>
      <name val="Calibri"/>
      <family val="2"/>
    </font>
    <font>
      <sz val="10"/>
      <color rgb="FF000000"/>
      <name val="Arial"/>
      <family val="2"/>
    </font>
    <font>
      <sz val="11"/>
      <color theme="9"/>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22"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113">
    <xf numFmtId="0" fontId="0" fillId="0" borderId="0" xfId="0" applyFont="1" applyAlignment="1">
      <alignment/>
    </xf>
    <xf numFmtId="14" fontId="0" fillId="0" borderId="0" xfId="0" applyNumberFormat="1" applyAlignment="1">
      <alignment/>
    </xf>
    <xf numFmtId="0" fontId="19" fillId="0" borderId="0" xfId="0" applyFont="1" applyAlignment="1">
      <alignment/>
    </xf>
    <xf numFmtId="0" fontId="0" fillId="0" borderId="0" xfId="0" applyAlignment="1" quotePrefix="1">
      <alignment/>
    </xf>
    <xf numFmtId="0" fontId="41" fillId="0" borderId="0" xfId="0" applyFont="1" applyAlignment="1">
      <alignment/>
    </xf>
    <xf numFmtId="0" fontId="0" fillId="0" borderId="0" xfId="0" applyFill="1" applyAlignment="1">
      <alignment/>
    </xf>
    <xf numFmtId="0" fontId="40" fillId="0" borderId="0" xfId="0" applyFont="1" applyAlignment="1">
      <alignment horizontal="center"/>
    </xf>
    <xf numFmtId="0" fontId="0" fillId="0" borderId="0" xfId="0" applyAlignment="1">
      <alignment wrapText="1"/>
    </xf>
    <xf numFmtId="0" fontId="0" fillId="0" borderId="0" xfId="0" applyFill="1" applyAlignment="1">
      <alignment wrapText="1"/>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0" fillId="0" borderId="0" xfId="0" applyBorder="1" applyAlignment="1">
      <alignment/>
    </xf>
    <xf numFmtId="0" fontId="0" fillId="0" borderId="0" xfId="0" applyBorder="1" applyAlignment="1">
      <alignment wrapText="1"/>
    </xf>
    <xf numFmtId="0" fontId="19" fillId="0" borderId="0" xfId="0" applyFont="1" applyBorder="1" applyAlignment="1">
      <alignment/>
    </xf>
    <xf numFmtId="0" fontId="19" fillId="0" borderId="0" xfId="0" applyFont="1" applyBorder="1" applyAlignment="1">
      <alignment wrapText="1"/>
    </xf>
    <xf numFmtId="0" fontId="0" fillId="0" borderId="0" xfId="0" applyFill="1" applyBorder="1" applyAlignment="1">
      <alignment wrapText="1"/>
    </xf>
    <xf numFmtId="0" fontId="0" fillId="0" borderId="11" xfId="0" applyBorder="1" applyAlignment="1">
      <alignment/>
    </xf>
    <xf numFmtId="0" fontId="0" fillId="0" borderId="11" xfId="0" applyFill="1" applyBorder="1" applyAlignment="1">
      <alignment wrapText="1"/>
    </xf>
    <xf numFmtId="0" fontId="0" fillId="0" borderId="12" xfId="0" applyBorder="1" applyAlignment="1">
      <alignment/>
    </xf>
    <xf numFmtId="0" fontId="0" fillId="0" borderId="12" xfId="0" applyBorder="1" applyAlignment="1">
      <alignment wrapText="1"/>
    </xf>
    <xf numFmtId="0" fontId="0" fillId="0" borderId="12" xfId="0" applyFill="1" applyBorder="1" applyAlignment="1">
      <alignment wrapText="1"/>
    </xf>
    <xf numFmtId="0" fontId="0" fillId="0" borderId="10" xfId="0" applyBorder="1" applyAlignment="1">
      <alignment/>
    </xf>
    <xf numFmtId="0" fontId="0" fillId="0" borderId="10" xfId="0" applyBorder="1" applyAlignment="1">
      <alignment wrapText="1"/>
    </xf>
    <xf numFmtId="0" fontId="19" fillId="0" borderId="0" xfId="0" applyFont="1" applyFill="1" applyBorder="1" applyAlignment="1">
      <alignment wrapText="1"/>
    </xf>
    <xf numFmtId="0" fontId="0" fillId="0" borderId="0" xfId="0" applyFill="1" applyBorder="1" applyAlignment="1">
      <alignment/>
    </xf>
    <xf numFmtId="0" fontId="19" fillId="0" borderId="0" xfId="0" applyFont="1" applyFill="1" applyBorder="1" applyAlignment="1">
      <alignment/>
    </xf>
    <xf numFmtId="14" fontId="0" fillId="0" borderId="0" xfId="0" applyNumberFormat="1" applyFill="1" applyAlignment="1">
      <alignment/>
    </xf>
    <xf numFmtId="0" fontId="40" fillId="0" borderId="0" xfId="0" applyFont="1" applyFill="1" applyAlignment="1">
      <alignment horizontal="center"/>
    </xf>
    <xf numFmtId="49" fontId="0" fillId="0" borderId="0" xfId="0" applyNumberFormat="1" applyFill="1" applyAlignment="1">
      <alignment/>
    </xf>
    <xf numFmtId="0" fontId="40" fillId="0" borderId="0" xfId="0" applyFont="1" applyBorder="1" applyAlignment="1">
      <alignment horizontal="center"/>
    </xf>
    <xf numFmtId="0" fontId="40" fillId="0" borderId="0" xfId="0" applyFont="1" applyBorder="1" applyAlignment="1">
      <alignment horizontal="left"/>
    </xf>
    <xf numFmtId="0" fontId="42" fillId="0" borderId="0" xfId="0" applyFont="1" applyBorder="1" applyAlignment="1">
      <alignment horizontal="left" vertical="center" wrapText="1"/>
    </xf>
    <xf numFmtId="0" fontId="42" fillId="0" borderId="0" xfId="0" applyFont="1" applyBorder="1" applyAlignment="1">
      <alignment vertical="center" wrapText="1"/>
    </xf>
    <xf numFmtId="0" fontId="0" fillId="0" borderId="0" xfId="0" applyBorder="1" applyAlignment="1">
      <alignment horizontal="left"/>
    </xf>
    <xf numFmtId="0" fontId="42"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2" fillId="0" borderId="0" xfId="0" applyFont="1" applyFill="1" applyBorder="1" applyAlignment="1">
      <alignment vertical="center"/>
    </xf>
    <xf numFmtId="0" fontId="19" fillId="0" borderId="0" xfId="0" applyFont="1" applyFill="1" applyAlignment="1">
      <alignment/>
    </xf>
    <xf numFmtId="0" fontId="40" fillId="0" borderId="0" xfId="0" applyFont="1" applyFill="1" applyBorder="1" applyAlignment="1">
      <alignment horizontal="center"/>
    </xf>
    <xf numFmtId="0" fontId="42"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quotePrefix="1">
      <alignment/>
    </xf>
    <xf numFmtId="3" fontId="0" fillId="0" borderId="0" xfId="0" applyNumberFormat="1" applyFill="1" applyBorder="1" applyAlignment="1">
      <alignment/>
    </xf>
    <xf numFmtId="0" fontId="40" fillId="0" borderId="0" xfId="0" applyFont="1" applyFill="1" applyBorder="1" applyAlignment="1" quotePrefix="1">
      <alignment horizontal="center"/>
    </xf>
    <xf numFmtId="0" fontId="0" fillId="0" borderId="11" xfId="0" applyFill="1" applyBorder="1" applyAlignment="1">
      <alignment/>
    </xf>
    <xf numFmtId="0" fontId="42" fillId="0" borderId="11" xfId="0" applyFont="1" applyFill="1" applyBorder="1" applyAlignment="1">
      <alignment vertical="center"/>
    </xf>
    <xf numFmtId="14" fontId="0" fillId="0" borderId="10" xfId="0" applyNumberFormat="1" applyBorder="1" applyAlignment="1">
      <alignment wrapText="1"/>
    </xf>
    <xf numFmtId="0" fontId="40" fillId="0" borderId="10" xfId="0" applyFont="1" applyFill="1" applyBorder="1" applyAlignment="1">
      <alignment horizontal="center"/>
    </xf>
    <xf numFmtId="0" fontId="40" fillId="0" borderId="10" xfId="0" applyFont="1" applyFill="1" applyBorder="1" applyAlignment="1">
      <alignment horizontal="center" vertical="center"/>
    </xf>
    <xf numFmtId="0" fontId="26" fillId="0" borderId="0" xfId="0" applyFont="1" applyFill="1" applyBorder="1" applyAlignment="1">
      <alignment/>
    </xf>
    <xf numFmtId="0" fontId="43" fillId="0" borderId="0" xfId="0" applyFont="1" applyFill="1" applyAlignment="1">
      <alignment/>
    </xf>
    <xf numFmtId="0" fontId="43" fillId="0" borderId="0" xfId="0" applyFont="1" applyBorder="1" applyAlignment="1">
      <alignment wrapText="1"/>
    </xf>
    <xf numFmtId="0" fontId="43" fillId="0" borderId="0" xfId="0" applyFont="1" applyAlignment="1">
      <alignment/>
    </xf>
    <xf numFmtId="0" fontId="44" fillId="0" borderId="0" xfId="0" applyFont="1" applyAlignment="1">
      <alignment horizontal="center"/>
    </xf>
    <xf numFmtId="0" fontId="26" fillId="0" borderId="0" xfId="0" applyFont="1" applyAlignment="1">
      <alignment/>
    </xf>
    <xf numFmtId="3" fontId="26" fillId="0" borderId="0" xfId="0" applyNumberFormat="1" applyFont="1" applyAlignment="1">
      <alignment/>
    </xf>
    <xf numFmtId="0" fontId="44" fillId="0" borderId="0" xfId="0" applyFont="1" applyFill="1" applyBorder="1" applyAlignment="1">
      <alignment horizontal="center"/>
    </xf>
    <xf numFmtId="0" fontId="0" fillId="0" borderId="0" xfId="0" applyAlignment="1">
      <alignment horizontal="center"/>
    </xf>
    <xf numFmtId="0" fontId="43" fillId="0" borderId="0" xfId="0" applyFont="1" applyFill="1" applyBorder="1" applyAlignment="1">
      <alignment wrapText="1"/>
    </xf>
    <xf numFmtId="0" fontId="19" fillId="0" borderId="0" xfId="0" applyNumberFormat="1" applyFont="1" applyAlignment="1">
      <alignment/>
    </xf>
    <xf numFmtId="0" fontId="19" fillId="0" borderId="0" xfId="0" applyFont="1" applyFill="1" applyAlignment="1">
      <alignment wrapText="1"/>
    </xf>
    <xf numFmtId="0" fontId="22" fillId="0" borderId="0" xfId="0" applyNumberFormat="1" applyFont="1" applyAlignment="1">
      <alignment horizontal="center"/>
    </xf>
    <xf numFmtId="0" fontId="22" fillId="0" borderId="0" xfId="0" applyFont="1" applyAlignment="1">
      <alignment horizontal="center"/>
    </xf>
    <xf numFmtId="0" fontId="19" fillId="0" borderId="11" xfId="0" applyFont="1" applyBorder="1" applyAlignment="1">
      <alignment wrapText="1"/>
    </xf>
    <xf numFmtId="0" fontId="19" fillId="0" borderId="12" xfId="0" applyFont="1" applyBorder="1" applyAlignment="1">
      <alignment wrapText="1"/>
    </xf>
    <xf numFmtId="0" fontId="19" fillId="0" borderId="0" xfId="0" applyFont="1" applyAlignment="1">
      <alignment horizontal="center"/>
    </xf>
    <xf numFmtId="14" fontId="26" fillId="0" borderId="0" xfId="0" applyNumberFormat="1" applyFont="1" applyAlignment="1">
      <alignment/>
    </xf>
    <xf numFmtId="14" fontId="44" fillId="0" borderId="0" xfId="0" applyNumberFormat="1" applyFont="1" applyAlignment="1">
      <alignment horizontal="center"/>
    </xf>
    <xf numFmtId="0" fontId="19" fillId="0" borderId="12" xfId="0" applyFont="1" applyBorder="1" applyAlignment="1">
      <alignment/>
    </xf>
    <xf numFmtId="14" fontId="19" fillId="0" borderId="0" xfId="0" applyNumberFormat="1" applyFont="1" applyAlignment="1">
      <alignment/>
    </xf>
    <xf numFmtId="0" fontId="19" fillId="0" borderId="11" xfId="0" applyFont="1" applyFill="1" applyBorder="1" applyAlignment="1">
      <alignment/>
    </xf>
    <xf numFmtId="0" fontId="19" fillId="0" borderId="11" xfId="0" applyFont="1" applyBorder="1" applyAlignment="1">
      <alignment/>
    </xf>
    <xf numFmtId="3" fontId="19" fillId="0" borderId="0" xfId="0" applyNumberFormat="1" applyFont="1" applyFill="1" applyBorder="1" applyAlignment="1">
      <alignment/>
    </xf>
    <xf numFmtId="3" fontId="19" fillId="0" borderId="0" xfId="0" applyNumberFormat="1" applyFont="1" applyFill="1" applyAlignment="1">
      <alignment/>
    </xf>
    <xf numFmtId="0" fontId="19" fillId="0" borderId="10" xfId="0" applyFont="1" applyFill="1" applyBorder="1" applyAlignment="1">
      <alignment/>
    </xf>
    <xf numFmtId="0" fontId="19" fillId="0" borderId="10" xfId="0" applyFont="1" applyFill="1" applyBorder="1" applyAlignment="1">
      <alignment wrapText="1"/>
    </xf>
    <xf numFmtId="0" fontId="19"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16" xfId="0" applyFill="1" applyBorder="1" applyAlignment="1">
      <alignment/>
    </xf>
    <xf numFmtId="0" fontId="0" fillId="33" borderId="17" xfId="0" applyFill="1" applyBorder="1" applyAlignment="1">
      <alignment horizontal="center" vertical="top"/>
    </xf>
    <xf numFmtId="0" fontId="0" fillId="33" borderId="0" xfId="0" applyFill="1" applyAlignment="1">
      <alignment/>
    </xf>
    <xf numFmtId="0" fontId="0" fillId="33" borderId="0" xfId="0" applyFill="1" applyBorder="1" applyAlignment="1">
      <alignment/>
    </xf>
    <xf numFmtId="0" fontId="19" fillId="33" borderId="12" xfId="0" applyFont="1" applyFill="1" applyBorder="1" applyAlignment="1">
      <alignment/>
    </xf>
    <xf numFmtId="0" fontId="19" fillId="33" borderId="0" xfId="0" applyFont="1" applyFill="1" applyBorder="1" applyAlignment="1">
      <alignment/>
    </xf>
    <xf numFmtId="0" fontId="19" fillId="33" borderId="16" xfId="0" applyFont="1" applyFill="1" applyBorder="1" applyAlignment="1">
      <alignment/>
    </xf>
    <xf numFmtId="0" fontId="19" fillId="34" borderId="0" xfId="0" applyFont="1" applyFill="1" applyAlignment="1">
      <alignment/>
    </xf>
    <xf numFmtId="0" fontId="19" fillId="34" borderId="10" xfId="0" applyFont="1" applyFill="1" applyBorder="1" applyAlignment="1">
      <alignment/>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quotePrefix="1">
      <alignment/>
    </xf>
    <xf numFmtId="0" fontId="19" fillId="33" borderId="17" xfId="0" applyFont="1" applyFill="1" applyBorder="1" applyAlignment="1">
      <alignment horizontal="center" vertical="top"/>
    </xf>
    <xf numFmtId="0" fontId="19" fillId="33" borderId="18" xfId="0" applyFont="1" applyFill="1" applyBorder="1" applyAlignment="1">
      <alignment horizontal="center" vertical="top"/>
    </xf>
    <xf numFmtId="0" fontId="0" fillId="0" borderId="19" xfId="0" applyFill="1" applyBorder="1" applyAlignment="1">
      <alignment horizontal="center" vertical="top"/>
    </xf>
    <xf numFmtId="0" fontId="0" fillId="0" borderId="20" xfId="0" applyFill="1" applyBorder="1" applyAlignment="1">
      <alignment horizontal="center" vertical="top"/>
    </xf>
    <xf numFmtId="0" fontId="19" fillId="0" borderId="19" xfId="0" applyFont="1" applyFill="1" applyBorder="1" applyAlignment="1">
      <alignment horizontal="center" vertical="top"/>
    </xf>
    <xf numFmtId="0" fontId="19" fillId="0" borderId="20" xfId="0" applyFont="1" applyFill="1" applyBorder="1" applyAlignment="1">
      <alignment horizontal="center" vertical="top"/>
    </xf>
    <xf numFmtId="0" fontId="19" fillId="0" borderId="21" xfId="0" applyFont="1" applyFill="1" applyBorder="1" applyAlignment="1">
      <alignment horizontal="center" vertical="top"/>
    </xf>
    <xf numFmtId="0" fontId="19" fillId="34" borderId="22" xfId="0" applyFont="1" applyFill="1" applyBorder="1" applyAlignment="1">
      <alignment horizontal="center" vertical="top"/>
    </xf>
    <xf numFmtId="0" fontId="19" fillId="34" borderId="18" xfId="0" applyFont="1" applyFill="1" applyBorder="1" applyAlignment="1">
      <alignment horizontal="center" vertical="top"/>
    </xf>
    <xf numFmtId="0" fontId="19" fillId="34" borderId="23" xfId="0" applyFont="1" applyFill="1" applyBorder="1" applyAlignment="1">
      <alignment horizontal="center" vertical="top"/>
    </xf>
    <xf numFmtId="0" fontId="0" fillId="0" borderId="22" xfId="0" applyFill="1" applyBorder="1" applyAlignment="1">
      <alignment horizontal="center" vertical="top"/>
    </xf>
    <xf numFmtId="0" fontId="0" fillId="0" borderId="18" xfId="0" applyFill="1" applyBorder="1" applyAlignment="1">
      <alignment horizontal="center" vertical="top"/>
    </xf>
    <xf numFmtId="0" fontId="0" fillId="0" borderId="24" xfId="0" applyFill="1" applyBorder="1" applyAlignment="1">
      <alignment horizontal="center" vertical="top"/>
    </xf>
    <xf numFmtId="0" fontId="0" fillId="0" borderId="17" xfId="0" applyFill="1" applyBorder="1" applyAlignment="1">
      <alignment horizontal="center" vertical="top"/>
    </xf>
    <xf numFmtId="0" fontId="0" fillId="33" borderId="17" xfId="0" applyFill="1" applyBorder="1" applyAlignment="1">
      <alignment horizontal="center" vertical="top"/>
    </xf>
    <xf numFmtId="0" fontId="0" fillId="33" borderId="18" xfId="0" applyFill="1" applyBorder="1" applyAlignment="1">
      <alignment horizontal="center" vertical="top"/>
    </xf>
    <xf numFmtId="0" fontId="0" fillId="33" borderId="24" xfId="0" applyFill="1" applyBorder="1" applyAlignment="1">
      <alignment horizontal="center" vertical="top"/>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33" borderId="20" xfId="0" applyFill="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1"/>
  <sheetViews>
    <sheetView tabSelected="1" zoomScale="125" zoomScaleNormal="125" workbookViewId="0" topLeftCell="AG1">
      <pane ySplit="1" topLeftCell="BM2" activePane="bottomLeft" state="frozen"/>
      <selection pane="topLeft" activeCell="A1" sqref="A1"/>
      <selection pane="bottomLeft" activeCell="AL2" sqref="AL2"/>
    </sheetView>
  </sheetViews>
  <sheetFormatPr defaultColWidth="11.421875" defaultRowHeight="15"/>
  <cols>
    <col min="1" max="1" width="14.140625" style="0" hidden="1" customWidth="1"/>
    <col min="2" max="2" width="14.8515625" style="0" bestFit="1" customWidth="1"/>
    <col min="4" max="4" width="16.421875" style="59" bestFit="1" customWidth="1"/>
    <col min="6" max="6" width="13.7109375" style="2" customWidth="1"/>
    <col min="7" max="7" width="13.8515625" style="5" customWidth="1"/>
    <col min="8" max="8" width="18.421875" style="5" customWidth="1"/>
    <col min="9" max="9" width="26.7109375" style="0" customWidth="1"/>
    <col min="10" max="10" width="17.8515625" style="0" customWidth="1"/>
    <col min="11" max="11" width="20.00390625" style="5" customWidth="1"/>
    <col min="12" max="12" width="16.8515625" style="5" customWidth="1"/>
    <col min="13" max="13" width="23.00390625" style="5" bestFit="1" customWidth="1"/>
    <col min="14" max="14" width="25.421875" style="0" bestFit="1" customWidth="1"/>
    <col min="15" max="15" width="18.140625" style="0" customWidth="1"/>
    <col min="16" max="16" width="19.421875" style="11" customWidth="1"/>
    <col min="17" max="17" width="19.00390625" style="33" customWidth="1"/>
    <col min="18" max="18" width="18.28125" style="33" customWidth="1"/>
    <col min="19" max="19" width="25.421875" style="11" customWidth="1"/>
    <col min="20" max="20" width="16.7109375" style="0" bestFit="1" customWidth="1"/>
    <col min="21" max="21" width="17.140625" style="0" bestFit="1" customWidth="1"/>
    <col min="22" max="22" width="17.421875" style="0" bestFit="1" customWidth="1"/>
    <col min="23" max="23" width="23.421875" style="0" bestFit="1" customWidth="1"/>
    <col min="24" max="24" width="24.421875" style="0" bestFit="1" customWidth="1"/>
    <col min="25" max="25" width="32.7109375" style="0" bestFit="1" customWidth="1"/>
    <col min="26" max="26" width="38.8515625" style="0" bestFit="1" customWidth="1"/>
    <col min="27" max="27" width="13.28125" style="0" customWidth="1"/>
    <col min="28" max="28" width="50.28125" style="23" bestFit="1" customWidth="1"/>
    <col min="29" max="29" width="33.421875" style="0" bestFit="1" customWidth="1"/>
    <col min="30" max="30" width="16.7109375" style="0" customWidth="1"/>
    <col min="31" max="32" width="19.8515625" style="0" customWidth="1"/>
    <col min="33" max="34" width="19.421875" style="5" customWidth="1"/>
    <col min="35" max="35" width="17.7109375" style="5" bestFit="1" customWidth="1"/>
    <col min="36" max="36" width="19.421875" style="5" bestFit="1" customWidth="1"/>
    <col min="37" max="37" width="20.00390625" style="0" bestFit="1" customWidth="1"/>
    <col min="38" max="38" width="20.00390625" style="0" customWidth="1"/>
    <col min="39" max="39" width="36.8515625" style="0" bestFit="1" customWidth="1"/>
    <col min="40" max="40" width="18.421875" style="0" bestFit="1" customWidth="1"/>
    <col min="41" max="41" width="23.7109375" style="5" bestFit="1" customWidth="1"/>
    <col min="42" max="42" width="22.00390625" style="5" bestFit="1" customWidth="1"/>
    <col min="43" max="43" width="16.421875" style="0" bestFit="1" customWidth="1"/>
    <col min="44" max="44" width="14.140625" style="5" hidden="1" customWidth="1"/>
    <col min="45" max="45" width="35.140625" style="24" hidden="1" customWidth="1"/>
    <col min="46" max="46" width="17.7109375" style="0" hidden="1" customWidth="1"/>
    <col min="47" max="47" width="13.8515625" style="0" hidden="1" customWidth="1"/>
    <col min="48" max="48" width="15.28125" style="0" hidden="1" customWidth="1"/>
    <col min="49" max="49" width="26.7109375" style="24" hidden="1" customWidth="1"/>
    <col min="50" max="50" width="21.7109375" style="0" hidden="1" customWidth="1"/>
    <col min="51" max="51" width="23.7109375" style="40" hidden="1" customWidth="1"/>
    <col min="52" max="52" width="22.28125" style="0" hidden="1" customWidth="1"/>
    <col min="53" max="53" width="22.7109375" style="0" hidden="1" customWidth="1"/>
    <col min="54" max="54" width="23.421875" style="0" hidden="1" customWidth="1"/>
    <col min="55" max="55" width="23.7109375" style="40" hidden="1" customWidth="1"/>
    <col min="56" max="56" width="22.28125" style="0" hidden="1" customWidth="1"/>
    <col min="57" max="57" width="22.7109375" style="0" hidden="1" customWidth="1"/>
    <col min="58" max="58" width="23.421875" style="0" hidden="1" customWidth="1"/>
    <col min="59" max="59" width="23.7109375" style="40" hidden="1" customWidth="1"/>
    <col min="60" max="60" width="22.28125" style="0" hidden="1" customWidth="1"/>
    <col min="61" max="61" width="22.7109375" style="0" hidden="1" customWidth="1"/>
    <col min="62" max="62" width="23.421875" style="0" hidden="1" customWidth="1"/>
    <col min="63" max="63" width="20.00390625" style="54" hidden="1" customWidth="1"/>
    <col min="64" max="64" width="21.421875" style="54" hidden="1" customWidth="1"/>
    <col min="65" max="65" width="23.7109375" style="54" hidden="1" customWidth="1"/>
    <col min="66" max="66" width="25.00390625" style="54" hidden="1" customWidth="1"/>
    <col min="67" max="67" width="27.00390625" style="54" hidden="1" customWidth="1"/>
    <col min="68" max="68" width="18.8515625" style="66" hidden="1" customWidth="1"/>
    <col min="69" max="69" width="21.7109375" style="54" hidden="1" customWidth="1"/>
    <col min="72" max="72" width="23.00390625" style="5" customWidth="1"/>
  </cols>
  <sheetData>
    <row r="1" spans="1:72" s="6" customFormat="1" ht="13.5">
      <c r="A1" s="6" t="s">
        <v>0</v>
      </c>
      <c r="B1" s="6" t="s">
        <v>37</v>
      </c>
      <c r="C1" s="6" t="s">
        <v>20</v>
      </c>
      <c r="D1" s="61" t="s">
        <v>163</v>
      </c>
      <c r="E1" s="6" t="s">
        <v>1</v>
      </c>
      <c r="F1" s="62" t="s">
        <v>182</v>
      </c>
      <c r="G1" s="27" t="s">
        <v>21</v>
      </c>
      <c r="H1" s="27" t="s">
        <v>22</v>
      </c>
      <c r="I1" s="6" t="s">
        <v>2</v>
      </c>
      <c r="J1" s="6" t="s">
        <v>191</v>
      </c>
      <c r="K1" s="27" t="s">
        <v>23</v>
      </c>
      <c r="L1" s="27" t="s">
        <v>71</v>
      </c>
      <c r="M1" s="27" t="s">
        <v>40</v>
      </c>
      <c r="N1" s="6" t="s">
        <v>136</v>
      </c>
      <c r="O1" s="6" t="s">
        <v>185</v>
      </c>
      <c r="P1" s="29" t="s">
        <v>42</v>
      </c>
      <c r="Q1" s="30" t="s">
        <v>43</v>
      </c>
      <c r="R1" s="30" t="s">
        <v>44</v>
      </c>
      <c r="S1" s="29" t="s">
        <v>45</v>
      </c>
      <c r="T1" s="6" t="s">
        <v>46</v>
      </c>
      <c r="U1" s="6" t="s">
        <v>47</v>
      </c>
      <c r="V1" s="6" t="s">
        <v>79</v>
      </c>
      <c r="W1" s="6" t="s">
        <v>48</v>
      </c>
      <c r="X1" s="6" t="s">
        <v>81</v>
      </c>
      <c r="Y1" s="6" t="s">
        <v>3</v>
      </c>
      <c r="Z1" s="6" t="s">
        <v>82</v>
      </c>
      <c r="AA1" s="6" t="s">
        <v>4</v>
      </c>
      <c r="AB1" s="35" t="s">
        <v>5</v>
      </c>
      <c r="AC1" s="6" t="s">
        <v>6</v>
      </c>
      <c r="AD1" s="6" t="s">
        <v>49</v>
      </c>
      <c r="AE1" s="6" t="s">
        <v>29</v>
      </c>
      <c r="AF1" s="6" t="s">
        <v>30</v>
      </c>
      <c r="AG1" s="27" t="s">
        <v>7</v>
      </c>
      <c r="AH1" s="27" t="s">
        <v>188</v>
      </c>
      <c r="AI1" s="27" t="s">
        <v>8</v>
      </c>
      <c r="AJ1" s="27" t="s">
        <v>9</v>
      </c>
      <c r="AK1" s="6" t="s">
        <v>10</v>
      </c>
      <c r="AL1" s="6" t="s">
        <v>205</v>
      </c>
      <c r="AM1" s="6" t="s">
        <v>38</v>
      </c>
      <c r="AN1" s="6" t="s">
        <v>39</v>
      </c>
      <c r="AO1" s="27" t="s">
        <v>11</v>
      </c>
      <c r="AP1" s="27" t="s">
        <v>12</v>
      </c>
      <c r="AQ1" s="6" t="s">
        <v>94</v>
      </c>
      <c r="AR1" s="27" t="s">
        <v>24</v>
      </c>
      <c r="AS1" s="38" t="s">
        <v>13</v>
      </c>
      <c r="AT1" s="6" t="s">
        <v>36</v>
      </c>
      <c r="AU1" s="6" t="s">
        <v>14</v>
      </c>
      <c r="AV1" s="6" t="s">
        <v>15</v>
      </c>
      <c r="AW1" s="38" t="s">
        <v>99</v>
      </c>
      <c r="AX1" s="6" t="s">
        <v>16</v>
      </c>
      <c r="AY1" s="38" t="s">
        <v>102</v>
      </c>
      <c r="AZ1" s="6" t="s">
        <v>103</v>
      </c>
      <c r="BA1" s="6" t="s">
        <v>106</v>
      </c>
      <c r="BB1" s="6" t="s">
        <v>108</v>
      </c>
      <c r="BC1" s="38" t="s">
        <v>113</v>
      </c>
      <c r="BD1" s="6" t="s">
        <v>114</v>
      </c>
      <c r="BE1" s="6" t="s">
        <v>115</v>
      </c>
      <c r="BF1" s="6" t="s">
        <v>116</v>
      </c>
      <c r="BG1" s="38" t="s">
        <v>119</v>
      </c>
      <c r="BH1" s="6" t="s">
        <v>120</v>
      </c>
      <c r="BI1" s="6" t="s">
        <v>121</v>
      </c>
      <c r="BJ1" s="6" t="s">
        <v>122</v>
      </c>
      <c r="BK1" s="53" t="s">
        <v>33</v>
      </c>
      <c r="BL1" s="53" t="s">
        <v>34</v>
      </c>
      <c r="BM1" s="53" t="s">
        <v>17</v>
      </c>
      <c r="BN1" s="53" t="s">
        <v>35</v>
      </c>
      <c r="BO1" s="53" t="s">
        <v>18</v>
      </c>
      <c r="BP1" s="67" t="s">
        <v>123</v>
      </c>
      <c r="BQ1" s="53" t="s">
        <v>19</v>
      </c>
      <c r="BT1" s="27" t="s">
        <v>190</v>
      </c>
    </row>
  </sheetData>
  <sheetProtection/>
  <autoFilter ref="A1:BQ1"/>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81"/>
  <sheetViews>
    <sheetView zoomScale="150" zoomScaleNormal="150" workbookViewId="0" topLeftCell="A1">
      <pane ySplit="1" topLeftCell="BM24" activePane="bottomLeft" state="frozen"/>
      <selection pane="topLeft" activeCell="E1" sqref="E1"/>
      <selection pane="bottomLeft" activeCell="C39" sqref="C39"/>
    </sheetView>
  </sheetViews>
  <sheetFormatPr defaultColWidth="11.421875" defaultRowHeight="15"/>
  <cols>
    <col min="1" max="1" width="18.00390625" style="5" bestFit="1" customWidth="1"/>
    <col min="2" max="2" width="37.00390625" style="5" bestFit="1" customWidth="1"/>
    <col min="3" max="3" width="27.00390625" style="0" customWidth="1"/>
    <col min="4" max="4" width="14.421875" style="0" bestFit="1" customWidth="1"/>
    <col min="5" max="6" width="11.00390625" style="0" customWidth="1"/>
    <col min="7" max="7" width="69.421875" style="7" customWidth="1"/>
    <col min="8" max="8" width="43.00390625" style="0" bestFit="1" customWidth="1"/>
    <col min="9" max="9" width="117.421875" style="7" customWidth="1"/>
  </cols>
  <sheetData>
    <row r="1" spans="1:9" ht="15" thickBot="1">
      <c r="A1" s="47" t="s">
        <v>124</v>
      </c>
      <c r="B1" s="48" t="s">
        <v>56</v>
      </c>
      <c r="C1" s="9" t="s">
        <v>133</v>
      </c>
      <c r="D1" s="9" t="s">
        <v>54</v>
      </c>
      <c r="E1" s="9" t="s">
        <v>59</v>
      </c>
      <c r="F1" s="9" t="s">
        <v>148</v>
      </c>
      <c r="G1" s="10" t="s">
        <v>55</v>
      </c>
      <c r="H1" s="9" t="s">
        <v>64</v>
      </c>
      <c r="I1" s="10" t="s">
        <v>65</v>
      </c>
    </row>
    <row r="2" spans="1:9" ht="27.75">
      <c r="A2" s="94" t="s">
        <v>144</v>
      </c>
      <c r="B2" s="102" t="s">
        <v>57</v>
      </c>
      <c r="C2" s="76" t="s">
        <v>0</v>
      </c>
      <c r="D2" s="89" t="s">
        <v>160</v>
      </c>
      <c r="E2" s="89">
        <v>2</v>
      </c>
      <c r="F2" s="89" t="s">
        <v>28</v>
      </c>
      <c r="G2" s="90" t="s">
        <v>66</v>
      </c>
      <c r="H2" s="91" t="s">
        <v>67</v>
      </c>
      <c r="I2" s="90" t="s">
        <v>146</v>
      </c>
    </row>
    <row r="3" spans="1:9" s="4" customFormat="1" ht="13.5">
      <c r="A3" s="95"/>
      <c r="B3" s="103"/>
      <c r="C3" s="13" t="s">
        <v>37</v>
      </c>
      <c r="D3" s="13" t="s">
        <v>160</v>
      </c>
      <c r="E3" s="13">
        <v>9</v>
      </c>
      <c r="F3" s="13" t="s">
        <v>28</v>
      </c>
      <c r="G3" s="14" t="s">
        <v>68</v>
      </c>
      <c r="H3" s="3" t="s">
        <v>135</v>
      </c>
      <c r="I3" s="14" t="s">
        <v>147</v>
      </c>
    </row>
    <row r="4" spans="1:9" ht="13.5">
      <c r="A4" s="95"/>
      <c r="B4" s="103"/>
      <c r="C4" s="11" t="s">
        <v>20</v>
      </c>
      <c r="D4" s="11" t="s">
        <v>161</v>
      </c>
      <c r="E4" s="11"/>
      <c r="F4" s="11" t="s">
        <v>28</v>
      </c>
      <c r="G4" s="12" t="s">
        <v>69</v>
      </c>
      <c r="H4" s="1">
        <v>27657</v>
      </c>
      <c r="I4" s="12"/>
    </row>
    <row r="5" spans="1:9" s="52" customFormat="1" ht="13.5">
      <c r="A5" s="95"/>
      <c r="B5" s="103"/>
      <c r="C5" s="13" t="s">
        <v>163</v>
      </c>
      <c r="D5" s="13" t="s">
        <v>160</v>
      </c>
      <c r="E5" s="13">
        <v>5</v>
      </c>
      <c r="F5" s="13" t="s">
        <v>28</v>
      </c>
      <c r="G5" s="14" t="s">
        <v>164</v>
      </c>
      <c r="H5" s="59">
        <v>46015</v>
      </c>
      <c r="I5" s="51"/>
    </row>
    <row r="6" spans="1:9" ht="13.5">
      <c r="A6" s="95"/>
      <c r="B6" s="103"/>
      <c r="C6" s="11" t="s">
        <v>1</v>
      </c>
      <c r="D6" s="11" t="s">
        <v>160</v>
      </c>
      <c r="E6" s="11">
        <v>1</v>
      </c>
      <c r="F6" s="11" t="s">
        <v>28</v>
      </c>
      <c r="G6" s="12" t="s">
        <v>70</v>
      </c>
      <c r="H6" t="s">
        <v>25</v>
      </c>
      <c r="I6" s="12"/>
    </row>
    <row r="7" spans="1:9" s="50" customFormat="1" ht="42">
      <c r="A7" s="95"/>
      <c r="B7" s="103"/>
      <c r="C7" s="25" t="s">
        <v>182</v>
      </c>
      <c r="D7" s="25" t="s">
        <v>162</v>
      </c>
      <c r="E7" s="25">
        <v>1</v>
      </c>
      <c r="F7" s="25" t="s">
        <v>28</v>
      </c>
      <c r="G7" s="60" t="s">
        <v>184</v>
      </c>
      <c r="H7" s="37">
        <v>1</v>
      </c>
      <c r="I7" s="23"/>
    </row>
    <row r="8" spans="1:9" ht="27.75">
      <c r="A8" s="95"/>
      <c r="B8" s="103"/>
      <c r="C8" s="11" t="s">
        <v>21</v>
      </c>
      <c r="D8" s="11" t="s">
        <v>161</v>
      </c>
      <c r="E8" s="11"/>
      <c r="F8" s="24" t="s">
        <v>28</v>
      </c>
      <c r="G8" s="12" t="s">
        <v>165</v>
      </c>
      <c r="H8" s="26">
        <v>41461</v>
      </c>
      <c r="I8" s="12"/>
    </row>
    <row r="9" spans="1:9" ht="13.5">
      <c r="A9" s="95"/>
      <c r="B9" s="103"/>
      <c r="C9" s="11" t="s">
        <v>22</v>
      </c>
      <c r="D9" s="11" t="s">
        <v>161</v>
      </c>
      <c r="E9" s="11"/>
      <c r="F9" s="24" t="s">
        <v>28</v>
      </c>
      <c r="G9" s="12" t="s">
        <v>166</v>
      </c>
      <c r="H9" s="26">
        <v>41456</v>
      </c>
      <c r="I9" s="12"/>
    </row>
    <row r="10" spans="1:9" s="50" customFormat="1" ht="27.75">
      <c r="A10" s="95"/>
      <c r="B10" s="103"/>
      <c r="C10" s="25" t="s">
        <v>2</v>
      </c>
      <c r="D10" s="25" t="s">
        <v>160</v>
      </c>
      <c r="E10" s="25"/>
      <c r="F10" s="25" t="s">
        <v>28</v>
      </c>
      <c r="G10" s="23" t="s">
        <v>186</v>
      </c>
      <c r="H10" s="37" t="s">
        <v>26</v>
      </c>
      <c r="I10" s="58"/>
    </row>
    <row r="11" spans="1:9" ht="27.75">
      <c r="A11" s="95"/>
      <c r="B11" s="103"/>
      <c r="C11" s="11" t="s">
        <v>191</v>
      </c>
      <c r="D11" s="11" t="s">
        <v>161</v>
      </c>
      <c r="E11" s="11"/>
      <c r="F11" s="24" t="s">
        <v>28</v>
      </c>
      <c r="G11" s="12" t="s">
        <v>194</v>
      </c>
      <c r="H11" s="26">
        <f ca="1">H9-7-_XLL.ALEATORIO.ENTRE(0,7)</f>
        <v>41448</v>
      </c>
      <c r="I11" s="12"/>
    </row>
    <row r="12" spans="1:9" ht="27.75">
      <c r="A12" s="95"/>
      <c r="B12" s="103"/>
      <c r="C12" s="11" t="s">
        <v>23</v>
      </c>
      <c r="D12" s="11" t="s">
        <v>161</v>
      </c>
      <c r="E12" s="11"/>
      <c r="F12" s="24" t="s">
        <v>28</v>
      </c>
      <c r="G12" s="12" t="s">
        <v>192</v>
      </c>
      <c r="H12" s="26">
        <f ca="1">H9-7-_XLL.ALEATORIO.ENTRE(0,7)</f>
        <v>41447</v>
      </c>
      <c r="I12" s="12"/>
    </row>
    <row r="13" spans="1:9" s="2" customFormat="1" ht="13.5">
      <c r="A13" s="95"/>
      <c r="B13" s="103"/>
      <c r="C13" s="13" t="s">
        <v>71</v>
      </c>
      <c r="D13" s="13" t="s">
        <v>161</v>
      </c>
      <c r="E13" s="13"/>
      <c r="F13" s="13" t="s">
        <v>28</v>
      </c>
      <c r="G13" s="14" t="s">
        <v>72</v>
      </c>
      <c r="H13" s="26">
        <f ca="1">H8+21+_XLL.ALEATORIO.ENTRE(0,30)</f>
        <v>41496</v>
      </c>
      <c r="I13" s="14"/>
    </row>
    <row r="14" spans="1:9" ht="13.5">
      <c r="A14" s="95"/>
      <c r="B14" s="103"/>
      <c r="C14" s="11" t="s">
        <v>40</v>
      </c>
      <c r="D14" s="24" t="s">
        <v>160</v>
      </c>
      <c r="E14" s="11"/>
      <c r="F14" s="24" t="s">
        <v>28</v>
      </c>
      <c r="G14" s="12" t="s">
        <v>193</v>
      </c>
      <c r="H14" s="28" t="s">
        <v>41</v>
      </c>
      <c r="I14" s="12"/>
    </row>
    <row r="15" spans="1:9" ht="13.5">
      <c r="A15" s="95"/>
      <c r="B15" s="103"/>
      <c r="C15" s="11" t="s">
        <v>136</v>
      </c>
      <c r="D15" s="11" t="s">
        <v>160</v>
      </c>
      <c r="E15" s="11"/>
      <c r="F15" s="11" t="s">
        <v>28</v>
      </c>
      <c r="G15" s="12" t="s">
        <v>73</v>
      </c>
      <c r="H15">
        <v>910</v>
      </c>
      <c r="I15" s="12"/>
    </row>
    <row r="16" spans="1:9" ht="13.5">
      <c r="A16" s="95"/>
      <c r="B16" s="103"/>
      <c r="C16" s="25" t="s">
        <v>185</v>
      </c>
      <c r="D16" s="25" t="s">
        <v>160</v>
      </c>
      <c r="E16" s="13"/>
      <c r="F16" s="25" t="s">
        <v>28</v>
      </c>
      <c r="G16" s="14" t="s">
        <v>183</v>
      </c>
      <c r="H16" s="25" t="s">
        <v>53</v>
      </c>
      <c r="I16" s="12"/>
    </row>
    <row r="17" spans="1:9" ht="13.5">
      <c r="A17" s="95"/>
      <c r="B17" s="103"/>
      <c r="C17" s="11" t="s">
        <v>42</v>
      </c>
      <c r="D17" s="11" t="s">
        <v>160</v>
      </c>
      <c r="E17" s="11"/>
      <c r="F17" s="11" t="s">
        <v>27</v>
      </c>
      <c r="G17" s="15" t="s">
        <v>74</v>
      </c>
      <c r="H17" s="31" t="s">
        <v>51</v>
      </c>
      <c r="I17" s="12"/>
    </row>
    <row r="18" spans="1:9" ht="13.5">
      <c r="A18" s="95"/>
      <c r="B18" s="103"/>
      <c r="C18" s="11" t="s">
        <v>43</v>
      </c>
      <c r="D18" s="25" t="s">
        <v>160</v>
      </c>
      <c r="E18" s="11"/>
      <c r="F18" s="25" t="s">
        <v>27</v>
      </c>
      <c r="G18" s="15" t="s">
        <v>75</v>
      </c>
      <c r="H18" s="31">
        <v>1</v>
      </c>
      <c r="I18" s="12"/>
    </row>
    <row r="19" spans="1:9" ht="13.5">
      <c r="A19" s="95"/>
      <c r="B19" s="103"/>
      <c r="C19" s="11" t="s">
        <v>44</v>
      </c>
      <c r="D19" s="24" t="s">
        <v>160</v>
      </c>
      <c r="E19" s="11"/>
      <c r="F19" s="11" t="s">
        <v>27</v>
      </c>
      <c r="G19" s="15" t="s">
        <v>76</v>
      </c>
      <c r="H19" s="31" t="s">
        <v>50</v>
      </c>
      <c r="I19" s="12"/>
    </row>
    <row r="20" spans="1:9" ht="13.5">
      <c r="A20" s="95"/>
      <c r="B20" s="103"/>
      <c r="C20" s="11" t="s">
        <v>45</v>
      </c>
      <c r="D20" s="24" t="s">
        <v>160</v>
      </c>
      <c r="E20" s="11"/>
      <c r="F20" s="24" t="s">
        <v>27</v>
      </c>
      <c r="G20" s="15" t="s">
        <v>195</v>
      </c>
      <c r="H20" s="32" t="s">
        <v>52</v>
      </c>
      <c r="I20" s="12"/>
    </row>
    <row r="21" spans="1:9" ht="13.5">
      <c r="A21" s="95"/>
      <c r="B21" s="103"/>
      <c r="C21" s="11" t="s">
        <v>46</v>
      </c>
      <c r="D21" s="24" t="s">
        <v>160</v>
      </c>
      <c r="E21" s="11"/>
      <c r="F21" s="24" t="s">
        <v>27</v>
      </c>
      <c r="G21" s="15" t="s">
        <v>77</v>
      </c>
      <c r="H21" s="31" t="s">
        <v>51</v>
      </c>
      <c r="I21" s="12"/>
    </row>
    <row r="22" spans="1:9" ht="13.5">
      <c r="A22" s="95"/>
      <c r="B22" s="103"/>
      <c r="C22" s="11" t="s">
        <v>47</v>
      </c>
      <c r="D22" s="24" t="s">
        <v>160</v>
      </c>
      <c r="E22" s="11"/>
      <c r="F22" s="24" t="s">
        <v>27</v>
      </c>
      <c r="G22" s="15" t="s">
        <v>78</v>
      </c>
      <c r="H22" s="31">
        <v>1</v>
      </c>
      <c r="I22" s="12"/>
    </row>
    <row r="23" spans="1:9" ht="13.5">
      <c r="A23" s="95"/>
      <c r="B23" s="103"/>
      <c r="C23" s="11" t="s">
        <v>79</v>
      </c>
      <c r="D23" s="24" t="s">
        <v>160</v>
      </c>
      <c r="E23" s="11"/>
      <c r="F23" s="24" t="s">
        <v>27</v>
      </c>
      <c r="G23" s="15" t="s">
        <v>80</v>
      </c>
      <c r="H23" s="31" t="s">
        <v>50</v>
      </c>
      <c r="I23" s="12"/>
    </row>
    <row r="24" spans="1:9" ht="13.5">
      <c r="A24" s="95"/>
      <c r="B24" s="103"/>
      <c r="C24" s="11" t="s">
        <v>48</v>
      </c>
      <c r="D24" s="24" t="s">
        <v>160</v>
      </c>
      <c r="E24" s="11"/>
      <c r="F24" s="24" t="s">
        <v>27</v>
      </c>
      <c r="G24" s="15" t="s">
        <v>196</v>
      </c>
      <c r="H24" s="32" t="s">
        <v>52</v>
      </c>
      <c r="I24" s="12"/>
    </row>
    <row r="25" spans="1:9" s="2" customFormat="1" ht="27.75">
      <c r="A25" s="95"/>
      <c r="B25" s="103"/>
      <c r="C25" s="13" t="s">
        <v>81</v>
      </c>
      <c r="D25" s="13" t="s">
        <v>160</v>
      </c>
      <c r="E25" s="13"/>
      <c r="F25" s="13" t="s">
        <v>27</v>
      </c>
      <c r="G25" s="23" t="s">
        <v>197</v>
      </c>
      <c r="H25" s="34" t="s">
        <v>137</v>
      </c>
      <c r="I25" s="14"/>
    </row>
    <row r="26" spans="1:9" ht="55.5">
      <c r="A26" s="95"/>
      <c r="B26" s="103"/>
      <c r="C26" s="11" t="s">
        <v>3</v>
      </c>
      <c r="D26" s="24" t="s">
        <v>160</v>
      </c>
      <c r="E26" s="11"/>
      <c r="F26" s="24" t="s">
        <v>28</v>
      </c>
      <c r="G26" s="15" t="s">
        <v>198</v>
      </c>
      <c r="H26" s="34" t="s">
        <v>139</v>
      </c>
      <c r="I26" s="14"/>
    </row>
    <row r="27" spans="1:9" ht="55.5">
      <c r="A27" s="95"/>
      <c r="B27" s="104"/>
      <c r="C27" s="16" t="s">
        <v>82</v>
      </c>
      <c r="D27" s="16" t="s">
        <v>160</v>
      </c>
      <c r="E27" s="16"/>
      <c r="F27" s="16" t="s">
        <v>27</v>
      </c>
      <c r="G27" s="17" t="s">
        <v>199</v>
      </c>
      <c r="H27" s="16" t="s">
        <v>138</v>
      </c>
      <c r="I27" s="63" t="s">
        <v>167</v>
      </c>
    </row>
    <row r="28" spans="1:9" ht="13.5">
      <c r="A28" s="95"/>
      <c r="B28" s="105" t="s">
        <v>58</v>
      </c>
      <c r="C28" s="18" t="s">
        <v>4</v>
      </c>
      <c r="D28" s="18" t="s">
        <v>160</v>
      </c>
      <c r="E28" s="18"/>
      <c r="F28" s="18" t="s">
        <v>28</v>
      </c>
      <c r="G28" s="20" t="s">
        <v>83</v>
      </c>
      <c r="H28" s="34" t="s">
        <v>28</v>
      </c>
      <c r="I28" s="64"/>
    </row>
    <row r="29" spans="1:9" ht="42">
      <c r="A29" s="95"/>
      <c r="B29" s="103"/>
      <c r="C29" s="11" t="s">
        <v>5</v>
      </c>
      <c r="D29" s="24" t="s">
        <v>160</v>
      </c>
      <c r="E29" s="11"/>
      <c r="F29" s="24" t="s">
        <v>27</v>
      </c>
      <c r="G29" s="15" t="s">
        <v>84</v>
      </c>
      <c r="H29" s="36" t="s">
        <v>140</v>
      </c>
      <c r="I29" s="14" t="s">
        <v>200</v>
      </c>
    </row>
    <row r="30" spans="1:9" ht="55.5">
      <c r="A30" s="95"/>
      <c r="B30" s="103"/>
      <c r="C30" s="11" t="s">
        <v>6</v>
      </c>
      <c r="D30" s="24" t="s">
        <v>160</v>
      </c>
      <c r="E30" s="11"/>
      <c r="F30" s="24" t="s">
        <v>27</v>
      </c>
      <c r="G30" s="15" t="s">
        <v>201</v>
      </c>
      <c r="H30" s="34"/>
      <c r="I30" s="109" t="s">
        <v>149</v>
      </c>
    </row>
    <row r="31" spans="1:9" ht="13.5">
      <c r="A31" s="95"/>
      <c r="B31" s="103"/>
      <c r="C31" s="11" t="s">
        <v>49</v>
      </c>
      <c r="D31" s="24" t="s">
        <v>161</v>
      </c>
      <c r="E31" s="11"/>
      <c r="F31" s="24" t="s">
        <v>27</v>
      </c>
      <c r="G31" s="23" t="s">
        <v>168</v>
      </c>
      <c r="H31" s="1">
        <f>H11+9</f>
        <v>41457</v>
      </c>
      <c r="I31" s="109"/>
    </row>
    <row r="32" spans="1:9" ht="13.5">
      <c r="A32" s="95"/>
      <c r="B32" s="103"/>
      <c r="C32" s="11" t="s">
        <v>29</v>
      </c>
      <c r="D32" s="24" t="s">
        <v>161</v>
      </c>
      <c r="E32" s="11"/>
      <c r="F32" s="24" t="s">
        <v>27</v>
      </c>
      <c r="G32" s="15" t="s">
        <v>85</v>
      </c>
      <c r="H32" s="1"/>
      <c r="I32" s="109"/>
    </row>
    <row r="33" spans="1:9" ht="13.5">
      <c r="A33" s="95"/>
      <c r="B33" s="103"/>
      <c r="C33" s="11" t="s">
        <v>30</v>
      </c>
      <c r="D33" s="24" t="s">
        <v>161</v>
      </c>
      <c r="E33" s="11"/>
      <c r="F33" s="24" t="s">
        <v>27</v>
      </c>
      <c r="G33" s="15" t="s">
        <v>86</v>
      </c>
      <c r="I33" s="109"/>
    </row>
    <row r="34" spans="1:9" ht="13.5">
      <c r="A34" s="95"/>
      <c r="B34" s="103"/>
      <c r="C34" s="11" t="s">
        <v>7</v>
      </c>
      <c r="D34" s="24" t="s">
        <v>162</v>
      </c>
      <c r="E34" s="11"/>
      <c r="F34" s="24" t="s">
        <v>27</v>
      </c>
      <c r="G34" s="15" t="s">
        <v>87</v>
      </c>
      <c r="H34" s="5"/>
      <c r="I34" s="109"/>
    </row>
    <row r="35" spans="1:9" ht="13.5">
      <c r="A35" s="95"/>
      <c r="B35" s="103"/>
      <c r="C35" s="24" t="s">
        <v>188</v>
      </c>
      <c r="D35" s="24" t="s">
        <v>162</v>
      </c>
      <c r="E35" s="11"/>
      <c r="F35" s="24"/>
      <c r="G35" s="15" t="s">
        <v>189</v>
      </c>
      <c r="H35" s="5"/>
      <c r="I35" s="109"/>
    </row>
    <row r="36" spans="1:9" ht="13.5">
      <c r="A36" s="95"/>
      <c r="B36" s="103"/>
      <c r="C36" s="11" t="s">
        <v>8</v>
      </c>
      <c r="D36" s="24" t="s">
        <v>162</v>
      </c>
      <c r="E36" s="11"/>
      <c r="F36" s="24" t="s">
        <v>27</v>
      </c>
      <c r="G36" s="15" t="s">
        <v>88</v>
      </c>
      <c r="H36" s="5"/>
      <c r="I36" s="109"/>
    </row>
    <row r="37" spans="1:9" ht="13.5">
      <c r="A37" s="95"/>
      <c r="B37" s="104"/>
      <c r="C37" s="16" t="s">
        <v>9</v>
      </c>
      <c r="D37" s="16" t="s">
        <v>162</v>
      </c>
      <c r="E37" s="16"/>
      <c r="F37" s="16" t="s">
        <v>27</v>
      </c>
      <c r="G37" s="17" t="s">
        <v>89</v>
      </c>
      <c r="H37" s="44"/>
      <c r="I37" s="110"/>
    </row>
    <row r="38" spans="1:9" ht="13.5">
      <c r="A38" s="95"/>
      <c r="B38" s="105" t="s">
        <v>60</v>
      </c>
      <c r="C38" s="18" t="s">
        <v>10</v>
      </c>
      <c r="D38" s="18" t="s">
        <v>160</v>
      </c>
      <c r="E38" s="18"/>
      <c r="F38" s="18" t="s">
        <v>28</v>
      </c>
      <c r="G38" s="20" t="s">
        <v>90</v>
      </c>
      <c r="H38" t="s">
        <v>27</v>
      </c>
      <c r="I38" s="19"/>
    </row>
    <row r="39" spans="1:9" ht="13.5">
      <c r="A39" s="95"/>
      <c r="B39" s="103"/>
      <c r="C39" s="24" t="s">
        <v>203</v>
      </c>
      <c r="D39" s="24" t="s">
        <v>160</v>
      </c>
      <c r="E39" s="11"/>
      <c r="F39" s="24" t="s">
        <v>27</v>
      </c>
      <c r="G39" s="20" t="s">
        <v>204</v>
      </c>
      <c r="I39" s="12"/>
    </row>
    <row r="40" spans="1:9" ht="84">
      <c r="A40" s="95"/>
      <c r="B40" s="103"/>
      <c r="C40" s="11" t="s">
        <v>38</v>
      </c>
      <c r="D40" s="24" t="s">
        <v>160</v>
      </c>
      <c r="E40" s="11"/>
      <c r="F40" s="24" t="s">
        <v>27</v>
      </c>
      <c r="G40" s="15" t="s">
        <v>202</v>
      </c>
      <c r="H40" t="s">
        <v>141</v>
      </c>
      <c r="I40" s="109" t="s">
        <v>150</v>
      </c>
    </row>
    <row r="41" spans="1:9" ht="13.5">
      <c r="A41" s="95"/>
      <c r="B41" s="103"/>
      <c r="C41" s="11" t="s">
        <v>39</v>
      </c>
      <c r="D41" s="24" t="s">
        <v>161</v>
      </c>
      <c r="E41" s="11"/>
      <c r="F41" s="24" t="s">
        <v>27</v>
      </c>
      <c r="G41" s="15" t="s">
        <v>91</v>
      </c>
      <c r="H41" s="1">
        <f>H9+43</f>
        <v>41499</v>
      </c>
      <c r="I41" s="109"/>
    </row>
    <row r="42" spans="1:9" ht="13.5">
      <c r="A42" s="95"/>
      <c r="B42" s="103"/>
      <c r="C42" s="11" t="s">
        <v>11</v>
      </c>
      <c r="D42" s="24" t="s">
        <v>162</v>
      </c>
      <c r="E42" s="11"/>
      <c r="F42" s="24" t="s">
        <v>27</v>
      </c>
      <c r="G42" s="15" t="s">
        <v>92</v>
      </c>
      <c r="H42" s="37">
        <v>7</v>
      </c>
      <c r="I42" s="109"/>
    </row>
    <row r="43" spans="1:9" ht="13.5">
      <c r="A43" s="95"/>
      <c r="B43" s="103"/>
      <c r="C43" s="11" t="s">
        <v>12</v>
      </c>
      <c r="D43" s="24" t="s">
        <v>162</v>
      </c>
      <c r="E43" s="11"/>
      <c r="F43" s="24" t="s">
        <v>27</v>
      </c>
      <c r="G43" s="15" t="s">
        <v>93</v>
      </c>
      <c r="H43" s="37">
        <v>3</v>
      </c>
      <c r="I43" s="109"/>
    </row>
    <row r="44" spans="1:9" ht="13.5">
      <c r="A44" s="95"/>
      <c r="B44" s="104"/>
      <c r="C44" s="16" t="s">
        <v>94</v>
      </c>
      <c r="D44" s="16" t="s">
        <v>162</v>
      </c>
      <c r="E44" s="16"/>
      <c r="F44" s="16" t="s">
        <v>27</v>
      </c>
      <c r="G44" s="17" t="s">
        <v>95</v>
      </c>
      <c r="H44" s="16">
        <v>3</v>
      </c>
      <c r="I44" s="110"/>
    </row>
    <row r="45" spans="1:9" ht="13.5">
      <c r="A45" s="95"/>
      <c r="B45" s="106" t="s">
        <v>61</v>
      </c>
      <c r="C45" s="77" t="s">
        <v>24</v>
      </c>
      <c r="D45" s="18" t="s">
        <v>161</v>
      </c>
      <c r="E45" s="18"/>
      <c r="F45" s="18" t="s">
        <v>28</v>
      </c>
      <c r="G45" s="20" t="s">
        <v>96</v>
      </c>
      <c r="H45" s="26">
        <v>41631</v>
      </c>
      <c r="I45" s="19"/>
    </row>
    <row r="46" spans="1:9" ht="13.5">
      <c r="A46" s="95"/>
      <c r="B46" s="107"/>
      <c r="C46" s="78" t="s">
        <v>13</v>
      </c>
      <c r="D46" s="24" t="s">
        <v>160</v>
      </c>
      <c r="E46" s="11"/>
      <c r="F46" s="24" t="s">
        <v>28</v>
      </c>
      <c r="G46" s="15" t="s">
        <v>97</v>
      </c>
      <c r="H46" s="39" t="s">
        <v>31</v>
      </c>
      <c r="I46" s="12"/>
    </row>
    <row r="47" spans="1:9" ht="15" thickBot="1">
      <c r="A47" s="95"/>
      <c r="B47" s="107"/>
      <c r="C47" s="79" t="s">
        <v>36</v>
      </c>
      <c r="D47" s="21" t="s">
        <v>161</v>
      </c>
      <c r="E47" s="21"/>
      <c r="F47" s="21" t="s">
        <v>27</v>
      </c>
      <c r="G47" s="22" t="s">
        <v>187</v>
      </c>
      <c r="H47" s="46">
        <f>H69+60</f>
        <v>41691</v>
      </c>
      <c r="I47" s="22"/>
    </row>
    <row r="48" spans="1:9" ht="13.5">
      <c r="A48" s="95"/>
      <c r="B48" s="107"/>
      <c r="C48" s="78" t="s">
        <v>14</v>
      </c>
      <c r="D48" s="24" t="s">
        <v>160</v>
      </c>
      <c r="E48" s="11"/>
      <c r="F48" s="24" t="s">
        <v>28</v>
      </c>
      <c r="G48" s="15" t="s">
        <v>98</v>
      </c>
      <c r="H48" t="s">
        <v>27</v>
      </c>
      <c r="I48" s="12"/>
    </row>
    <row r="49" spans="1:9" ht="13.5">
      <c r="A49" s="95"/>
      <c r="B49" s="107"/>
      <c r="C49" s="78" t="s">
        <v>15</v>
      </c>
      <c r="D49" s="24" t="s">
        <v>161</v>
      </c>
      <c r="E49" s="11"/>
      <c r="F49" s="24" t="s">
        <v>27</v>
      </c>
      <c r="G49" s="15" t="s">
        <v>151</v>
      </c>
      <c r="H49" s="1">
        <f>H45</f>
        <v>41631</v>
      </c>
      <c r="I49" s="109" t="s">
        <v>152</v>
      </c>
    </row>
    <row r="50" spans="1:9" ht="13.5">
      <c r="A50" s="95"/>
      <c r="B50" s="108"/>
      <c r="C50" s="80" t="s">
        <v>99</v>
      </c>
      <c r="D50" s="16" t="s">
        <v>160</v>
      </c>
      <c r="E50" s="16"/>
      <c r="F50" s="16" t="s">
        <v>27</v>
      </c>
      <c r="G50" s="17" t="s">
        <v>100</v>
      </c>
      <c r="H50" s="45" t="s">
        <v>142</v>
      </c>
      <c r="I50" s="110"/>
    </row>
    <row r="51" spans="1:8" ht="13.5">
      <c r="A51" s="95"/>
      <c r="B51" s="81" t="s">
        <v>62</v>
      </c>
      <c r="C51" s="82" t="s">
        <v>16</v>
      </c>
      <c r="D51" s="24" t="s">
        <v>160</v>
      </c>
      <c r="F51" s="24" t="s">
        <v>28</v>
      </c>
      <c r="G51" s="8" t="s">
        <v>101</v>
      </c>
      <c r="H51" t="s">
        <v>28</v>
      </c>
    </row>
    <row r="52" spans="1:9" ht="13.5">
      <c r="A52" s="95"/>
      <c r="B52" s="107" t="s">
        <v>110</v>
      </c>
      <c r="C52" s="82" t="s">
        <v>102</v>
      </c>
      <c r="D52" s="24" t="s">
        <v>160</v>
      </c>
      <c r="F52" s="24" t="s">
        <v>27</v>
      </c>
      <c r="G52" s="8" t="s">
        <v>104</v>
      </c>
      <c r="H52" s="39" t="s">
        <v>32</v>
      </c>
      <c r="I52" s="111" t="s">
        <v>153</v>
      </c>
    </row>
    <row r="53" spans="1:9" ht="13.5">
      <c r="A53" s="95"/>
      <c r="B53" s="107"/>
      <c r="C53" s="82" t="s">
        <v>103</v>
      </c>
      <c r="D53" s="24" t="s">
        <v>161</v>
      </c>
      <c r="F53" s="24" t="s">
        <v>27</v>
      </c>
      <c r="G53" s="8" t="s">
        <v>105</v>
      </c>
      <c r="I53" s="111"/>
    </row>
    <row r="54" spans="1:9" ht="13.5">
      <c r="A54" s="95"/>
      <c r="B54" s="107"/>
      <c r="C54" s="82" t="s">
        <v>106</v>
      </c>
      <c r="D54" s="24" t="s">
        <v>161</v>
      </c>
      <c r="F54" s="24" t="s">
        <v>27</v>
      </c>
      <c r="G54" s="8" t="s">
        <v>107</v>
      </c>
      <c r="I54" s="111"/>
    </row>
    <row r="55" spans="1:9" ht="13.5">
      <c r="A55" s="95"/>
      <c r="B55" s="107"/>
      <c r="C55" s="82" t="s">
        <v>108</v>
      </c>
      <c r="D55" s="24" t="s">
        <v>160</v>
      </c>
      <c r="F55" s="24" t="s">
        <v>27</v>
      </c>
      <c r="G55" s="8" t="s">
        <v>109</v>
      </c>
      <c r="I55" s="111"/>
    </row>
    <row r="56" spans="1:9" ht="13.5">
      <c r="A56" s="95"/>
      <c r="B56" s="107" t="s">
        <v>111</v>
      </c>
      <c r="C56" s="82" t="s">
        <v>113</v>
      </c>
      <c r="D56" s="24" t="s">
        <v>160</v>
      </c>
      <c r="F56" s="24" t="s">
        <v>27</v>
      </c>
      <c r="G56" s="8" t="s">
        <v>117</v>
      </c>
      <c r="H56" s="39" t="s">
        <v>32</v>
      </c>
      <c r="I56" s="111"/>
    </row>
    <row r="57" spans="1:9" ht="13.5">
      <c r="A57" s="95"/>
      <c r="B57" s="107"/>
      <c r="C57" s="82" t="s">
        <v>114</v>
      </c>
      <c r="D57" s="24" t="s">
        <v>161</v>
      </c>
      <c r="F57" s="24" t="s">
        <v>27</v>
      </c>
      <c r="G57" s="8" t="s">
        <v>118</v>
      </c>
      <c r="I57" s="111"/>
    </row>
    <row r="58" spans="1:9" ht="13.5">
      <c r="A58" s="95"/>
      <c r="B58" s="107"/>
      <c r="C58" s="82" t="s">
        <v>115</v>
      </c>
      <c r="D58" s="24" t="s">
        <v>161</v>
      </c>
      <c r="F58" s="24" t="s">
        <v>27</v>
      </c>
      <c r="G58" s="8" t="s">
        <v>154</v>
      </c>
      <c r="I58" s="111"/>
    </row>
    <row r="59" spans="1:9" ht="13.5">
      <c r="A59" s="95"/>
      <c r="B59" s="107"/>
      <c r="C59" s="82" t="s">
        <v>116</v>
      </c>
      <c r="D59" s="24" t="s">
        <v>160</v>
      </c>
      <c r="F59" s="24" t="s">
        <v>27</v>
      </c>
      <c r="G59" s="8" t="s">
        <v>155</v>
      </c>
      <c r="I59" s="111"/>
    </row>
    <row r="60" spans="1:9" ht="13.5">
      <c r="A60" s="95"/>
      <c r="B60" s="107" t="s">
        <v>112</v>
      </c>
      <c r="C60" s="82" t="s">
        <v>119</v>
      </c>
      <c r="D60" s="24" t="s">
        <v>160</v>
      </c>
      <c r="F60" s="24" t="s">
        <v>27</v>
      </c>
      <c r="G60" s="8" t="s">
        <v>156</v>
      </c>
      <c r="H60" s="39" t="s">
        <v>32</v>
      </c>
      <c r="I60" s="111"/>
    </row>
    <row r="61" spans="1:9" ht="13.5">
      <c r="A61" s="95"/>
      <c r="B61" s="107"/>
      <c r="C61" s="82" t="s">
        <v>120</v>
      </c>
      <c r="D61" s="24" t="s">
        <v>161</v>
      </c>
      <c r="F61" s="24" t="s">
        <v>27</v>
      </c>
      <c r="G61" s="8" t="s">
        <v>157</v>
      </c>
      <c r="I61" s="111"/>
    </row>
    <row r="62" spans="1:9" ht="13.5">
      <c r="A62" s="95"/>
      <c r="B62" s="107"/>
      <c r="C62" s="82" t="s">
        <v>121</v>
      </c>
      <c r="D62" s="24" t="s">
        <v>161</v>
      </c>
      <c r="F62" s="24" t="s">
        <v>27</v>
      </c>
      <c r="G62" s="8" t="s">
        <v>158</v>
      </c>
      <c r="I62" s="111"/>
    </row>
    <row r="63" spans="1:9" ht="13.5">
      <c r="A63" s="95"/>
      <c r="B63" s="112"/>
      <c r="C63" s="83" t="s">
        <v>122</v>
      </c>
      <c r="D63" s="24" t="s">
        <v>160</v>
      </c>
      <c r="E63" s="11"/>
      <c r="F63" s="24" t="s">
        <v>27</v>
      </c>
      <c r="G63" s="8" t="s">
        <v>159</v>
      </c>
      <c r="H63" s="16"/>
      <c r="I63" s="110"/>
    </row>
    <row r="64" spans="1:9" s="2" customFormat="1" ht="13.5">
      <c r="A64" s="95"/>
      <c r="B64" s="92" t="s">
        <v>63</v>
      </c>
      <c r="C64" s="84" t="s">
        <v>33</v>
      </c>
      <c r="D64" s="68" t="s">
        <v>160</v>
      </c>
      <c r="E64" s="68"/>
      <c r="F64" s="68" t="s">
        <v>28</v>
      </c>
      <c r="G64" s="64"/>
      <c r="H64" s="2" t="s">
        <v>27</v>
      </c>
      <c r="I64" s="64"/>
    </row>
    <row r="65" spans="1:9" s="2" customFormat="1" ht="13.5">
      <c r="A65" s="95"/>
      <c r="B65" s="93"/>
      <c r="C65" s="85" t="s">
        <v>34</v>
      </c>
      <c r="D65" s="25" t="s">
        <v>161</v>
      </c>
      <c r="E65" s="13"/>
      <c r="F65" s="25" t="s">
        <v>28</v>
      </c>
      <c r="G65" s="14" t="s">
        <v>171</v>
      </c>
      <c r="H65" s="69">
        <f>H49</f>
        <v>41631</v>
      </c>
      <c r="I65" s="14"/>
    </row>
    <row r="66" spans="1:9" s="2" customFormat="1" ht="13.5">
      <c r="A66" s="95"/>
      <c r="B66" s="93"/>
      <c r="C66" s="85" t="s">
        <v>17</v>
      </c>
      <c r="D66" s="25" t="s">
        <v>160</v>
      </c>
      <c r="E66" s="13"/>
      <c r="F66" s="25" t="s">
        <v>28</v>
      </c>
      <c r="G66" s="14"/>
      <c r="H66" s="69" t="s">
        <v>27</v>
      </c>
      <c r="I66" s="14"/>
    </row>
    <row r="67" spans="1:9" s="2" customFormat="1" ht="13.5">
      <c r="A67" s="95"/>
      <c r="B67" s="93"/>
      <c r="C67" s="85" t="s">
        <v>35</v>
      </c>
      <c r="D67" s="25" t="s">
        <v>161</v>
      </c>
      <c r="E67" s="13"/>
      <c r="F67" s="25" t="s">
        <v>28</v>
      </c>
      <c r="G67" s="14" t="s">
        <v>170</v>
      </c>
      <c r="H67" s="69">
        <f>H49</f>
        <v>41631</v>
      </c>
      <c r="I67" s="14"/>
    </row>
    <row r="68" spans="1:9" s="2" customFormat="1" ht="13.5">
      <c r="A68" s="95"/>
      <c r="B68" s="93"/>
      <c r="C68" s="85" t="s">
        <v>18</v>
      </c>
      <c r="D68" s="25" t="s">
        <v>160</v>
      </c>
      <c r="E68" s="13"/>
      <c r="F68" s="25" t="s">
        <v>28</v>
      </c>
      <c r="G68" s="14"/>
      <c r="H68" s="2" t="s">
        <v>27</v>
      </c>
      <c r="I68" s="14"/>
    </row>
    <row r="69" spans="1:9" s="2" customFormat="1" ht="13.5">
      <c r="A69" s="95"/>
      <c r="B69" s="93"/>
      <c r="C69" s="85" t="s">
        <v>123</v>
      </c>
      <c r="D69" s="25" t="s">
        <v>161</v>
      </c>
      <c r="E69" s="13"/>
      <c r="F69" s="25" t="s">
        <v>28</v>
      </c>
      <c r="G69" s="14" t="s">
        <v>169</v>
      </c>
      <c r="H69" s="69">
        <v>41631</v>
      </c>
      <c r="I69" s="14"/>
    </row>
    <row r="70" spans="1:9" s="2" customFormat="1" ht="15" thickBot="1">
      <c r="A70" s="95"/>
      <c r="B70" s="93"/>
      <c r="C70" s="86" t="s">
        <v>19</v>
      </c>
      <c r="D70" s="70" t="s">
        <v>160</v>
      </c>
      <c r="E70" s="71"/>
      <c r="F70" s="70" t="s">
        <v>28</v>
      </c>
      <c r="G70" s="63"/>
      <c r="H70" s="71" t="s">
        <v>143</v>
      </c>
      <c r="I70" s="63"/>
    </row>
    <row r="71" spans="1:9" s="37" customFormat="1" ht="13.5">
      <c r="A71" s="96" t="s">
        <v>145</v>
      </c>
      <c r="B71" s="99" t="s">
        <v>134</v>
      </c>
      <c r="C71" s="87" t="s">
        <v>125</v>
      </c>
      <c r="D71" s="25" t="s">
        <v>162</v>
      </c>
      <c r="F71" s="25" t="s">
        <v>28</v>
      </c>
      <c r="G71" s="60" t="s">
        <v>126</v>
      </c>
      <c r="H71" s="72">
        <v>150000</v>
      </c>
      <c r="I71" s="60"/>
    </row>
    <row r="72" spans="1:9" s="37" customFormat="1" ht="13.5">
      <c r="A72" s="97"/>
      <c r="B72" s="100"/>
      <c r="C72" s="87" t="s">
        <v>128</v>
      </c>
      <c r="D72" s="25" t="s">
        <v>162</v>
      </c>
      <c r="F72" s="25" t="s">
        <v>28</v>
      </c>
      <c r="G72" s="60" t="s">
        <v>127</v>
      </c>
      <c r="H72" s="25">
        <f ca="1">INT(H71/1022)+_XLL.ALEATORIO.ENTRE(1,28)</f>
        <v>163</v>
      </c>
      <c r="I72" s="60"/>
    </row>
    <row r="73" spans="1:9" s="37" customFormat="1" ht="13.5">
      <c r="A73" s="97"/>
      <c r="B73" s="100"/>
      <c r="C73" s="87" t="s">
        <v>173</v>
      </c>
      <c r="D73" s="25" t="s">
        <v>162</v>
      </c>
      <c r="F73" s="25" t="s">
        <v>28</v>
      </c>
      <c r="G73" s="60" t="s">
        <v>172</v>
      </c>
      <c r="H73" s="25">
        <v>175</v>
      </c>
      <c r="I73" s="60"/>
    </row>
    <row r="74" spans="1:9" s="37" customFormat="1" ht="13.5">
      <c r="A74" s="97"/>
      <c r="B74" s="100"/>
      <c r="C74" s="87" t="s">
        <v>177</v>
      </c>
      <c r="D74" s="25" t="s">
        <v>162</v>
      </c>
      <c r="F74" s="25" t="s">
        <v>28</v>
      </c>
      <c r="G74" s="60" t="s">
        <v>174</v>
      </c>
      <c r="H74" s="25">
        <v>1500</v>
      </c>
      <c r="I74" s="60"/>
    </row>
    <row r="75" spans="1:9" s="37" customFormat="1" ht="13.5">
      <c r="A75" s="97"/>
      <c r="B75" s="100"/>
      <c r="C75" s="87" t="s">
        <v>176</v>
      </c>
      <c r="D75" s="25" t="s">
        <v>162</v>
      </c>
      <c r="F75" s="25" t="s">
        <v>28</v>
      </c>
      <c r="G75" s="60" t="s">
        <v>175</v>
      </c>
      <c r="H75" s="25">
        <v>300</v>
      </c>
      <c r="I75" s="60"/>
    </row>
    <row r="76" spans="1:9" s="37" customFormat="1" ht="13.5">
      <c r="A76" s="97"/>
      <c r="B76" s="100"/>
      <c r="C76" s="87" t="s">
        <v>179</v>
      </c>
      <c r="D76" s="25" t="s">
        <v>162</v>
      </c>
      <c r="F76" s="25" t="s">
        <v>28</v>
      </c>
      <c r="G76" s="60" t="s">
        <v>178</v>
      </c>
      <c r="H76" s="25">
        <v>150</v>
      </c>
      <c r="I76" s="60"/>
    </row>
    <row r="77" spans="1:9" s="37" customFormat="1" ht="13.5">
      <c r="A77" s="97"/>
      <c r="B77" s="100"/>
      <c r="C77" s="87" t="s">
        <v>181</v>
      </c>
      <c r="D77" s="25" t="s">
        <v>162</v>
      </c>
      <c r="F77" s="25" t="s">
        <v>28</v>
      </c>
      <c r="G77" s="60" t="s">
        <v>180</v>
      </c>
      <c r="H77" s="25">
        <v>100</v>
      </c>
      <c r="I77" s="60"/>
    </row>
    <row r="78" spans="1:9" s="37" customFormat="1" ht="13.5">
      <c r="A78" s="97"/>
      <c r="B78" s="100"/>
      <c r="C78" s="87" t="s">
        <v>129</v>
      </c>
      <c r="D78" s="25" t="s">
        <v>162</v>
      </c>
      <c r="F78" s="25" t="s">
        <v>28</v>
      </c>
      <c r="G78" s="60" t="s">
        <v>130</v>
      </c>
      <c r="H78" s="73">
        <v>200000</v>
      </c>
      <c r="I78" s="60"/>
    </row>
    <row r="79" spans="1:9" s="37" customFormat="1" ht="15" thickBot="1">
      <c r="A79" s="98"/>
      <c r="B79" s="101"/>
      <c r="C79" s="88" t="s">
        <v>131</v>
      </c>
      <c r="D79" s="74" t="s">
        <v>162</v>
      </c>
      <c r="E79" s="74"/>
      <c r="F79" s="74" t="s">
        <v>28</v>
      </c>
      <c r="G79" s="75" t="s">
        <v>132</v>
      </c>
      <c r="H79" s="75">
        <f ca="1">INT(H78/1022)+_XLL.ALEATORIO.ENTRE(1,28)</f>
        <v>213</v>
      </c>
      <c r="I79" s="75"/>
    </row>
    <row r="80" spans="7:9" s="5" customFormat="1" ht="13.5">
      <c r="G80" s="8"/>
      <c r="I80" s="8"/>
    </row>
    <row r="81" spans="7:9" s="5" customFormat="1" ht="13.5">
      <c r="G81" s="8"/>
      <c r="I81" s="8"/>
    </row>
  </sheetData>
  <sheetProtection/>
  <mergeCells count="15">
    <mergeCell ref="I30:I37"/>
    <mergeCell ref="I40:I44"/>
    <mergeCell ref="I49:I50"/>
    <mergeCell ref="I52:I63"/>
    <mergeCell ref="B56:B59"/>
    <mergeCell ref="B60:B63"/>
    <mergeCell ref="B64:B70"/>
    <mergeCell ref="A2:A70"/>
    <mergeCell ref="A71:A79"/>
    <mergeCell ref="B71:B79"/>
    <mergeCell ref="B2:B27"/>
    <mergeCell ref="B28:B37"/>
    <mergeCell ref="B38:B44"/>
    <mergeCell ref="B45:B50"/>
    <mergeCell ref="B52:B5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
  <sheetViews>
    <sheetView workbookViewId="0" topLeftCell="A1">
      <selection activeCell="G12" sqref="G12"/>
    </sheetView>
  </sheetViews>
  <sheetFormatPr defaultColWidth="11.421875" defaultRowHeight="15"/>
  <cols>
    <col min="2" max="2" width="19.421875" style="0" bestFit="1" customWidth="1"/>
    <col min="3" max="3" width="24.421875" style="0" bestFit="1" customWidth="1"/>
    <col min="4" max="4" width="20.421875" style="2" bestFit="1" customWidth="1"/>
    <col min="5" max="5" width="20.421875" style="2" customWidth="1"/>
    <col min="6" max="6" width="23.421875" style="2" bestFit="1" customWidth="1"/>
    <col min="7" max="8" width="20.421875" style="2" customWidth="1"/>
    <col min="9" max="9" width="20.421875" style="54" bestFit="1" customWidth="1"/>
    <col min="10" max="10" width="19.421875" style="54" bestFit="1" customWidth="1"/>
  </cols>
  <sheetData>
    <row r="1" spans="1:10" s="57" customFormat="1" ht="13.5">
      <c r="A1" s="43" t="s">
        <v>0</v>
      </c>
      <c r="B1" s="6" t="s">
        <v>125</v>
      </c>
      <c r="C1" s="6" t="s">
        <v>128</v>
      </c>
      <c r="D1" s="65" t="s">
        <v>173</v>
      </c>
      <c r="E1" s="65" t="s">
        <v>177</v>
      </c>
      <c r="F1" s="65" t="s">
        <v>176</v>
      </c>
      <c r="G1" s="65" t="s">
        <v>179</v>
      </c>
      <c r="H1" s="65" t="s">
        <v>181</v>
      </c>
      <c r="I1" s="53" t="s">
        <v>129</v>
      </c>
      <c r="J1" s="56" t="s">
        <v>131</v>
      </c>
    </row>
    <row r="2" spans="1:10" ht="13.5">
      <c r="A2" s="41" t="s">
        <v>67</v>
      </c>
      <c r="B2" s="42">
        <v>150000</v>
      </c>
      <c r="C2" s="24">
        <f ca="1">INT(B2/1022)+_XLL.ALEATORIO.ENTRE(1,28)</f>
        <v>149</v>
      </c>
      <c r="D2" s="2">
        <v>175</v>
      </c>
      <c r="E2" s="2">
        <v>1500</v>
      </c>
      <c r="F2" s="2">
        <v>300</v>
      </c>
      <c r="G2" s="2">
        <v>150</v>
      </c>
      <c r="H2" s="2">
        <v>100</v>
      </c>
      <c r="I2" s="55">
        <v>200000</v>
      </c>
      <c r="J2" s="49">
        <f ca="1">INT(I2/1022)+_XLL.ALEATORIO.ENTRE(1,28)</f>
        <v>222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Lopez</dc:creator>
  <cp:keywords/>
  <dc:description/>
  <cp:lastModifiedBy>Jose Lopez Torrecilla</cp:lastModifiedBy>
  <dcterms:created xsi:type="dcterms:W3CDTF">2014-03-13T21:30:49Z</dcterms:created>
  <dcterms:modified xsi:type="dcterms:W3CDTF">2017-01-10T18:34:31Z</dcterms:modified>
  <cp:category/>
  <cp:version/>
  <cp:contentType/>
  <cp:contentStatus/>
</cp:coreProperties>
</file>